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https://eiagov-my.sharepoint.com/personal/faouzi_aloulou_eia_gov/Documents/Desktop/Survey_Development/23L_64A 2026/Forms and Instructions/"/>
    </mc:Choice>
  </mc:AlternateContent>
  <xr:revisionPtr revIDLastSave="0" documentId="8_{38AC1FF4-B10A-4FBE-AADC-B65F2F1A7458}" xr6:coauthVersionLast="47" xr6:coauthVersionMax="47" xr10:uidLastSave="{00000000-0000-0000-0000-000000000000}"/>
  <workbookProtection workbookPassword="CF06" lockStructure="1"/>
  <bookViews>
    <workbookView xWindow="-108" yWindow="-108" windowWidth="23256" windowHeight="14016" tabRatio="709" xr2:uid="{00000000-000D-0000-FFFF-FFFF00000000}"/>
  </bookViews>
  <sheets>
    <sheet name="Parts1-3-Company Info Approval" sheetId="10" r:id="rId1"/>
    <sheet name="Part4-Total Liquids and Gas" sheetId="11" r:id="rId2"/>
    <sheet name="Part5-Shale Liquids and Gas" sheetId="12" r:id="rId3"/>
    <sheet name="Part4MaxEdits" sheetId="13" state="hidden" r:id="rId4"/>
    <sheet name="Part5MaxEdits" sheetId="14" state="hidden" r:id="rId5"/>
    <sheet name="Part4Fieldnames" sheetId="16" state="hidden" r:id="rId6"/>
    <sheet name="Part5Fieldnames" sheetId="17" state="hidden" r:id="rId7"/>
    <sheet name="StateSubdivCodes" sheetId="15" state="hidden" r:id="rId8"/>
    <sheet name="EDB" sheetId="18" state="hidden" r:id="rId9"/>
  </sheets>
  <definedNames>
    <definedName name="_VFORM">'Parts1-3-Company Info Approval'!$H$2</definedName>
    <definedName name="acquire_comps_props_no">'Parts1-3-Company Info Approval'!$C$46</definedName>
    <definedName name="acquire_comps_props_no_edb">'Parts1-3-Company Info Approval'!$A$46</definedName>
    <definedName name="acquire_comps_yn">'Parts1-3-Company Info Approval'!$C$47</definedName>
    <definedName name="acquire_comps_yn_edb">'Parts1-3-Company Info Approval'!$A$47</definedName>
    <definedName name="acquire_list_tx">'Parts1-3-Company Info Approval'!$C$51</definedName>
    <definedName name="acquire_props_yn">'Parts1-3-Company Info Approval'!$C$48</definedName>
    <definedName name="acquire_props_yn_edb">'Parts1-3-Company Info Approval'!$A$48</definedName>
    <definedName name="active_op_no">'Parts1-3-Company Info Approval'!$C$30</definedName>
    <definedName name="active_op_yn">'Parts1-3-Company Info Approval'!$C$31</definedName>
    <definedName name="ak_crude_acq_nb">'Part4-Total Liquids and Gas'!$J$9</definedName>
    <definedName name="ak_crude_div_nb">'Part4-Total Liquids and Gas'!$I$9</definedName>
    <definedName name="ak_crude_exdisc_nb">'Part4-Total Liquids and Gas'!$K$9</definedName>
    <definedName name="ak_crude_prod_nb">'Part4-Total Liquids and Gas'!$H$9</definedName>
    <definedName name="ak_crude_tot_np_res_nb">'Part4-Total Liquids and Gas'!$M$9</definedName>
    <definedName name="ak_crude_tot_p_res_nb">'Part4-Total Liquids and Gas'!$L$9</definedName>
    <definedName name="ak_ng_acq_nb">'Part4-Total Liquids and Gas'!$P$9</definedName>
    <definedName name="ak_ng_div_nb">'Part4-Total Liquids and Gas'!$O$9</definedName>
    <definedName name="ak_ng_exdisc_nb">'Part4-Total Liquids and Gas'!$Q$9</definedName>
    <definedName name="ak_ng_prod_nb">'Part4-Total Liquids and Gas'!$N$9</definedName>
    <definedName name="ak_ng_tot_np_res_nb">'Part4-Total Liquids and Gas'!$S$9</definedName>
    <definedName name="ak_ng_tot_p_res_nb">'Part4-Total Liquids and Gas'!$R$9</definedName>
    <definedName name="ak_p4_comments_tx">'Part4-Total Liquids and Gas'!$T$9</definedName>
    <definedName name="al_crude_acq_nb">'Part4-Total Liquids and Gas'!$J$10</definedName>
    <definedName name="al_crude_div_nb">'Part4-Total Liquids and Gas'!$I$10</definedName>
    <definedName name="al_crude_exdisc_nb">'Part4-Total Liquids and Gas'!$K$10</definedName>
    <definedName name="al_crude_prod_nb">'Part4-Total Liquids and Gas'!$H$10</definedName>
    <definedName name="al_crude_tot_np_res_nb">'Part4-Total Liquids and Gas'!$M$10</definedName>
    <definedName name="al_crude_tot_p_res_nb">'Part4-Total Liquids and Gas'!$L$10</definedName>
    <definedName name="al_ng_acq_nb">'Part4-Total Liquids and Gas'!$P$10</definedName>
    <definedName name="al_ng_div_nb">'Part4-Total Liquids and Gas'!$O$10</definedName>
    <definedName name="al_ng_exdisc_nb">'Part4-Total Liquids and Gas'!$Q$10</definedName>
    <definedName name="al_ng_prod_nb">'Part4-Total Liquids and Gas'!$N$10</definedName>
    <definedName name="al_ng_tot_np_res_nb">'Part4-Total Liquids and Gas'!$S$10</definedName>
    <definedName name="al_ng_tot_p_res_nb">'Part4-Total Liquids and Gas'!$R$10</definedName>
    <definedName name="al_p4_comments_tx">'Part4-Total Liquids and Gas'!$T$10</definedName>
    <definedName name="ar_crude_acq_nb">'Part4-Total Liquids and Gas'!$J$11</definedName>
    <definedName name="ar_crude_div_nb">'Part4-Total Liquids and Gas'!$I$11</definedName>
    <definedName name="ar_crude_exdisc_nb">'Part4-Total Liquids and Gas'!$K$11</definedName>
    <definedName name="ar_crude_prod_nb">'Part4-Total Liquids and Gas'!$H$11</definedName>
    <definedName name="ar_crude_tot_np_res_nb">'Part4-Total Liquids and Gas'!$M$11</definedName>
    <definedName name="ar_crude_tot_p_res_nb">'Part4-Total Liquids and Gas'!$L$11</definedName>
    <definedName name="ar_ng_acq_nb">'Part4-Total Liquids and Gas'!$P$11</definedName>
    <definedName name="ar_ng_div_nb">'Part4-Total Liquids and Gas'!$O$11</definedName>
    <definedName name="ar_ng_exdisc_nb">'Part4-Total Liquids and Gas'!$Q$11</definedName>
    <definedName name="ar_ng_prod_nb">'Part4-Total Liquids and Gas'!$N$11</definedName>
    <definedName name="ar_ng_tot_np_res_nb">'Part4-Total Liquids and Gas'!$S$11</definedName>
    <definedName name="ar_ng_tot_p_res_nb">'Part4-Total Liquids and Gas'!$R$11</definedName>
    <definedName name="ar_p4_comments_tx">'Part4-Total Liquids and Gas'!$T$11</definedName>
    <definedName name="ar_p5_comments_tx">'Part5-Shale Liquids and Gas'!$T$9</definedName>
    <definedName name="ar_sng_acq_nb">'Part5-Shale Liquids and Gas'!$P$9</definedName>
    <definedName name="ar_sng_div_nb">'Part5-Shale Liquids and Gas'!$O$9</definedName>
    <definedName name="ar_sng_exdisc_nb">'Part5-Shale Liquids and Gas'!$Q$9</definedName>
    <definedName name="ar_sng_prod_nb">'Part5-Shale Liquids and Gas'!$N$9</definedName>
    <definedName name="ar_sng_tot_np_res_nb">'Part5-Shale Liquids and Gas'!$S$9</definedName>
    <definedName name="ar_sng_tot_p_res_nb">'Part5-Shale Liquids and Gas'!$R$9</definedName>
    <definedName name="ar_soc_acq_nb">'Part5-Shale Liquids and Gas'!$J$9</definedName>
    <definedName name="ar_soc_div_nb">'Part5-Shale Liquids and Gas'!$I$9</definedName>
    <definedName name="ar_soc_exdisc_nb">'Part5-Shale Liquids and Gas'!$K$9</definedName>
    <definedName name="ar_soc_prod_nb">'Part5-Shale Liquids and Gas'!$H$9</definedName>
    <definedName name="ar_soc_tot_np_res_nb">'Part5-Shale Liquids and Gas'!$M$9</definedName>
    <definedName name="ar_soc_tot_p_res_nb">'Part5-Shale Liquids and Gas'!$L$9</definedName>
    <definedName name="auth_dt">'Parts1-3-Company Info Approval'!$N$85</definedName>
    <definedName name="auth_name_tx">'Parts1-3-Company Info Approval'!$F$84</definedName>
    <definedName name="auth_title_tx">'Parts1-3-Company Info Approval'!$E$85</definedName>
    <definedName name="ca_cr_crude_acq_nb">'Part4-Total Liquids and Gas'!$J$12</definedName>
    <definedName name="ca_cr_crude_div_nb">'Part4-Total Liquids and Gas'!$I$12</definedName>
    <definedName name="ca_cr_crude_exdisc_nb">'Part4-Total Liquids and Gas'!$K$12</definedName>
    <definedName name="ca_cr_crude_prod_nb">'Part4-Total Liquids and Gas'!$H$12</definedName>
    <definedName name="ca_cr_crude_tot_np_res_nb">'Part4-Total Liquids and Gas'!$M$12</definedName>
    <definedName name="ca_cr_crude_tot_p_res_nb">'Part4-Total Liquids and Gas'!$L$12</definedName>
    <definedName name="ca_cr_ng_acq_nb">'Part4-Total Liquids and Gas'!$P$12</definedName>
    <definedName name="ca_cr_ng_div_nb">'Part4-Total Liquids and Gas'!$O$12</definedName>
    <definedName name="ca_cr_ng_exdisc_nb">'Part4-Total Liquids and Gas'!$Q$12</definedName>
    <definedName name="ca_cr_ng_prod_nb">'Part4-Total Liquids and Gas'!$N$12</definedName>
    <definedName name="ca_cr_ng_tot_np_res_nb">'Part4-Total Liquids and Gas'!$S$12</definedName>
    <definedName name="ca_cr_ng_tot_p_res_nb">'Part4-Total Liquids and Gas'!$R$12</definedName>
    <definedName name="ca_cr_p4_comments_tx">'Part4-Total Liquids and Gas'!$T$12</definedName>
    <definedName name="ca_lab_on_crude_acq_nb">'Part4-Total Liquids and Gas'!$J$13</definedName>
    <definedName name="ca_lab_on_crude_div_nb">'Part4-Total Liquids and Gas'!$I$13</definedName>
    <definedName name="ca_lab_on_crude_exdisc_nb">'Part4-Total Liquids and Gas'!$K$13</definedName>
    <definedName name="ca_lab_on_crude_prod_nb">'Part4-Total Liquids and Gas'!$H$13</definedName>
    <definedName name="ca_lab_on_crude_tot_np_res_nb">'Part4-Total Liquids and Gas'!$M$13</definedName>
    <definedName name="ca_lab_on_crude_tot_p_res_nb">'Part4-Total Liquids and Gas'!$L$13</definedName>
    <definedName name="ca_lab_on_ng_acq_nb">'Part4-Total Liquids and Gas'!$P$13</definedName>
    <definedName name="ca_lab_on_ng_div_nb">'Part4-Total Liquids and Gas'!$O$13</definedName>
    <definedName name="ca_lab_on_ng_exdisc_nb">'Part4-Total Liquids and Gas'!$Q$13</definedName>
    <definedName name="ca_lab_on_ng_prod_nb">'Part4-Total Liquids and Gas'!$N$13</definedName>
    <definedName name="ca_lab_on_ng_tot_np_res_nb">'Part4-Total Liquids and Gas'!$S$13</definedName>
    <definedName name="ca_lab_on_ng_tot_p_res_nb">'Part4-Total Liquids and Gas'!$R$13</definedName>
    <definedName name="ca_lab_on_p4_comments_tx">'Part4-Total Liquids and Gas'!$T$13</definedName>
    <definedName name="ca_off_crude_acq_nb">'Part4-Total Liquids and Gas'!$J$15</definedName>
    <definedName name="ca_off_crude_div_nb">'Part4-Total Liquids and Gas'!$I$15</definedName>
    <definedName name="ca_off_crude_exdisc_nb">'Part4-Total Liquids and Gas'!$K$15</definedName>
    <definedName name="ca_off_crude_prod_nb">'Part4-Total Liquids and Gas'!$H$15</definedName>
    <definedName name="ca_off_crude_tot_np_res_nb">'Part4-Total Liquids and Gas'!$M$15</definedName>
    <definedName name="ca_off_crude_tot_p_res_nb">'Part4-Total Liquids and Gas'!$L$15</definedName>
    <definedName name="ca_off_ng_acq_nb">'Part4-Total Liquids and Gas'!$P$15</definedName>
    <definedName name="ca_off_ng_div_nb">'Part4-Total Liquids and Gas'!$O$15</definedName>
    <definedName name="ca_off_ng_exdisc_nb">'Part4-Total Liquids and Gas'!$Q$15</definedName>
    <definedName name="ca_off_ng_prod_nb">'Part4-Total Liquids and Gas'!$N$15</definedName>
    <definedName name="ca_off_ng_tot_np_res_nb">'Part4-Total Liquids and Gas'!$S$15</definedName>
    <definedName name="ca_off_ng_tot_p_res_nb">'Part4-Total Liquids and Gas'!$R$15</definedName>
    <definedName name="ca_off_p4_comments_tx">'Part4-Total Liquids and Gas'!$T$15</definedName>
    <definedName name="ca_sjb_on_crude_acq_nb">'Part4-Total Liquids and Gas'!$J$14</definedName>
    <definedName name="ca_sjb_on_crude_div_nb">'Part4-Total Liquids and Gas'!$I$14</definedName>
    <definedName name="ca_sjb_on_crude_exdisc_nb">'Part4-Total Liquids and Gas'!$K$14</definedName>
    <definedName name="ca_sjb_on_crude_prod_nb">'Part4-Total Liquids and Gas'!$H$14</definedName>
    <definedName name="ca_sjb_on_crude_tot_np_res_nb">'Part4-Total Liquids and Gas'!$M$14</definedName>
    <definedName name="ca_sjb_on_crude_tot_p_res_nb">'Part4-Total Liquids and Gas'!$L$14</definedName>
    <definedName name="ca_sjb_on_ng_acq_nb">'Part4-Total Liquids and Gas'!$P$14</definedName>
    <definedName name="ca_sjb_on_ng_div_nb">'Part4-Total Liquids and Gas'!$O$14</definedName>
    <definedName name="ca_sjb_on_ng_exdisc_nb">'Part4-Total Liquids and Gas'!$Q$14</definedName>
    <definedName name="ca_sjb_on_ng_prod_nb">'Part4-Total Liquids and Gas'!$N$14</definedName>
    <definedName name="ca_sjb_on_ng_tot_np_res_nb">'Part4-Total Liquids and Gas'!$S$14</definedName>
    <definedName name="ca_sjb_on_ng_tot_p_res_nb">'Part4-Total Liquids and Gas'!$R$14</definedName>
    <definedName name="ca_sjb_on_p4_comments_tx">'Part4-Total Liquids and Gas'!$T$14</definedName>
    <definedName name="ca_st_crude_acq_nb">'Part4-Total Liquids and Gas'!$J$16</definedName>
    <definedName name="ca_st_crude_div_nb">'Part4-Total Liquids and Gas'!$I$16</definedName>
    <definedName name="ca_st_crude_exdisc_nb">'Part4-Total Liquids and Gas'!$K$16</definedName>
    <definedName name="ca_st_crude_prod_nb">'Part4-Total Liquids and Gas'!$H$16</definedName>
    <definedName name="ca_st_crude_tot_np_res_nb">'Part4-Total Liquids and Gas'!$M$16</definedName>
    <definedName name="ca_st_crude_tot_p_res_nb">'Part4-Total Liquids and Gas'!$L$16</definedName>
    <definedName name="ca_st_ng_acq_nb">'Part4-Total Liquids and Gas'!$P$16</definedName>
    <definedName name="ca_st_ng_div_nb">'Part4-Total Liquids and Gas'!$O$16</definedName>
    <definedName name="ca_st_ng_exdisc_nb">'Part4-Total Liquids and Gas'!$Q$16</definedName>
    <definedName name="ca_st_ng_prod_nb">'Part4-Total Liquids and Gas'!$N$16</definedName>
    <definedName name="ca_st_ng_tot_np_res_nb">'Part4-Total Liquids and Gas'!$S$16</definedName>
    <definedName name="ca_st_ng_tot_p_res_nb">'Part4-Total Liquids and Gas'!$R$16</definedName>
    <definedName name="co_crude_acq_nb">'Part4-Total Liquids and Gas'!$J$17</definedName>
    <definedName name="co_crude_div_nb">'Part4-Total Liquids and Gas'!$I$17</definedName>
    <definedName name="co_crude_exdisc_nb">'Part4-Total Liquids and Gas'!$K$17</definedName>
    <definedName name="co_crude_prod_nb">'Part4-Total Liquids and Gas'!$H$17</definedName>
    <definedName name="co_crude_tot_np_res_nb">'Part4-Total Liquids and Gas'!$M$17</definedName>
    <definedName name="co_crude_tot_p_res_nb">'Part4-Total Liquids and Gas'!$L$17</definedName>
    <definedName name="co_info_changed_yn">'Parts1-3-Company Info Approval'!$C$16</definedName>
    <definedName name="co_ng_acq_nb">'Part4-Total Liquids and Gas'!$P$17</definedName>
    <definedName name="co_ng_div_nb">'Part4-Total Liquids and Gas'!$O$17</definedName>
    <definedName name="co_ng_exdisc_nb">'Part4-Total Liquids and Gas'!$Q$17</definedName>
    <definedName name="co_ng_prod_nb">'Part4-Total Liquids and Gas'!$N$17</definedName>
    <definedName name="co_ng_tot_np_res_nb">'Part4-Total Liquids and Gas'!$S$17</definedName>
    <definedName name="co_ng_tot_p_res_nb">'Part4-Total Liquids and Gas'!$R$17</definedName>
    <definedName name="co_p4_comments_tx">'Part4-Total Liquids and Gas'!$T$17</definedName>
    <definedName name="co_p5_comments_tx">'Part5-Shale Liquids and Gas'!$T$10</definedName>
    <definedName name="co_sng_acq_nb">'Part5-Shale Liquids and Gas'!$P$10</definedName>
    <definedName name="co_sng_div_nb">'Part5-Shale Liquids and Gas'!$O$10</definedName>
    <definedName name="co_sng_exdisc_nb">'Part5-Shale Liquids and Gas'!$Q$10</definedName>
    <definedName name="co_sng_prod_nb">'Part5-Shale Liquids and Gas'!$N$10</definedName>
    <definedName name="co_sng_tot_np_res_nb">'Part5-Shale Liquids and Gas'!$S$10</definedName>
    <definedName name="co_sng_tot_p_res_nb">'Part5-Shale Liquids and Gas'!$R$10</definedName>
    <definedName name="co_soc_acq_nb">'Part5-Shale Liquids and Gas'!$J$10</definedName>
    <definedName name="co_soc_div_nb">'Part5-Shale Liquids and Gas'!$I$10</definedName>
    <definedName name="co_soc_exdisc_nb">'Part5-Shale Liquids and Gas'!$K$10</definedName>
    <definedName name="co_soc_prod_nb">'Part5-Shale Liquids and Gas'!$H$10</definedName>
    <definedName name="co_soc_tot_np_res_nb">'Part5-Shale Liquids and Gas'!$M$10</definedName>
    <definedName name="co_soc_tot_p_res_nb">'Part5-Shale Liquids and Gas'!$L$10</definedName>
    <definedName name="comments_tx">'Parts1-3-Company Info Approval'!$C$78</definedName>
    <definedName name="contact1_email_tx">'Parts1-3-Company Info Approval'!$M$19</definedName>
    <definedName name="contact1_fax_tx">'Parts1-3-Company Info Approval'!$M$20</definedName>
    <definedName name="contact1_info_changed_yn">'Parts1-3-Company Info Approval'!$C$21</definedName>
    <definedName name="contact1_name_tx">'Parts1-3-Company Info Approval'!$G$19</definedName>
    <definedName name="contact1_phone">'Parts1-3-Company Info Approval'!$F$20</definedName>
    <definedName name="contact1_phone_tx">'Parts1-3-Company Info Approval'!$A$20</definedName>
    <definedName name="contact1_phoneext">'Parts1-3-Company Info Approval'!$J$20</definedName>
    <definedName name="contact2_email_tx">'Parts1-3-Company Info Approval'!$M$24</definedName>
    <definedName name="contact2_fax_tx">'Parts1-3-Company Info Approval'!$M$25</definedName>
    <definedName name="contact2_info_changed_yn">'Parts1-3-Company Info Approval'!$C$26</definedName>
    <definedName name="contact2_name_tx">'Parts1-3-Company Info Approval'!$G$24</definedName>
    <definedName name="contact2_phone">'Parts1-3-Company Info Approval'!$F$25</definedName>
    <definedName name="contact2_phone_tx">'Parts1-3-Company Info Approval'!$A$25</definedName>
    <definedName name="contact2_phoneext">'Parts1-3-Company Info Approval'!$J$25</definedName>
    <definedName name="DataVal_AcquireYN_Invalid_BothChecked">AND( UPPER(acquire_comps_props_no)="X", OR( UPPER(acquire_comps_yn="X"), UPPER(acquire_props_yn="X") ) )</definedName>
    <definedName name="DataVal_isInvalid_Contact1Email">AND( LEN(TRIM(contact1_email_tx)) &gt; 0, ISNUMBER(SEARCH("*?@??*", contact1_email_tx))=FALSE )</definedName>
    <definedName name="DataVal_isInvalid_Contact2Email" xml:space="preserve">  AND( LEN(TRIM(contact2_email_tx)) &gt; 0, ISNUMBER(SEARCH("*?@??*", contact2_email_tx))=FALSE )</definedName>
    <definedName name="DataVal_isValid_Contact1Email" xml:space="preserve">  OR( LEN(TRIM(contact1_email_tx)) = 0, ISNUMBER(SEARCH("*?@??*", contact1_email_tx))=TRUE )</definedName>
    <definedName name="DataVal_isValid_ID">AND( OR(LEN(TRIM(eia_id_tx))=6, LEN(TRIM(eia_id_tx))=7), INT(eia_id_tx) )</definedName>
    <definedName name="DataVal_ParentYN_Invalid_BothChecked">AND( UPPER(parent_no)="X", UPPER(parent_yn)="X" )</definedName>
    <definedName name="DataVal_SoldYN_Invalid_SelectOne">IF( LEN( TRIM( UPPER( "" &amp; sold_comp_props_no &amp; sold_comp_yn &amp; sold_props_yn ) ) ) &gt; 1, TRUE, FALSE )</definedName>
    <definedName name="DataVal_SubsidiaryYN_Invalid_BothChecked">AND( TRIM(UPPER(subsidiary_no))="X",  TRIM(UPPER(subsidiary_yn))="X"  )</definedName>
    <definedName name="DyRngPart4MaxRow">Part4MaxEdits!$H1:$S1</definedName>
    <definedName name="DyRngPart4ValRow">'Part4-Total Liquids and Gas'!$H1:$S1</definedName>
    <definedName name="DyRngPart5MaxRow">Part5MaxEdits!$H1:$S1</definedName>
    <definedName name="DyRngPart5ValRow">'Part5-Shale Liquids and Gas'!$H1:$S1</definedName>
    <definedName name="eia_id_tx">'Parts1-3-Company Info Approval'!$H$10</definedName>
    <definedName name="entity_addr1">'Parts1-3-Company Info Approval'!$F$14</definedName>
    <definedName name="entity_city_tx">'Parts1-3-Company Info Approval'!$F$15</definedName>
    <definedName name="entity_state_cd">'Parts1-3-Company Info Approval'!$J$15</definedName>
    <definedName name="entity_zip_code_tx">'Parts1-3-Company Info Approval'!$M$15</definedName>
    <definedName name="fo_gom_c_crude_acq_nb">'Part4-Total Liquids and Gas'!$J$55</definedName>
    <definedName name="fo_gom_c_crude_div_nb">'Part4-Total Liquids and Gas'!$I$55</definedName>
    <definedName name="fo_gom_c_crude_exdisc_nb">'Part4-Total Liquids and Gas'!$K$55</definedName>
    <definedName name="fo_gom_c_crude_prod_nb">'Part4-Total Liquids and Gas'!$H$55</definedName>
    <definedName name="fo_gom_c_crude_tot_np_res_nb">'Part4-Total Liquids and Gas'!$M$55</definedName>
    <definedName name="fo_gom_c_crude_tot_p_res_nb">'Part4-Total Liquids and Gas'!$L$55</definedName>
    <definedName name="fo_gom_c_ng_acq_nb">'Part4-Total Liquids and Gas'!$P$55</definedName>
    <definedName name="fo_gom_c_ng_div_nb">'Part4-Total Liquids and Gas'!$O$55</definedName>
    <definedName name="fo_gom_c_ng_exdisc_nb">'Part4-Total Liquids and Gas'!$Q$55</definedName>
    <definedName name="fo_gom_c_ng_prod_nb">'Part4-Total Liquids and Gas'!$N$55</definedName>
    <definedName name="fo_gom_c_ng_tot_np_res_nb">'Part4-Total Liquids and Gas'!$S$55</definedName>
    <definedName name="fo_gom_c_ng_tot_p_res_nb">'Part4-Total Liquids and Gas'!$R$55</definedName>
    <definedName name="fo_gom_c_p4_comments_tx">'Part4-Total Liquids and Gas'!$T$55</definedName>
    <definedName name="fo_gom_e_crude_acq_nb">'Part4-Total Liquids and Gas'!$J$56</definedName>
    <definedName name="fo_gom_e_crude_div_nb">'Part4-Total Liquids and Gas'!$I$56</definedName>
    <definedName name="fo_gom_e_crude_exdisc_nb">'Part4-Total Liquids and Gas'!$K$56</definedName>
    <definedName name="fo_gom_e_crude_prod_nb">'Part4-Total Liquids and Gas'!$H$56</definedName>
    <definedName name="fo_gom_e_crude_tot_np_res_nb">'Part4-Total Liquids and Gas'!$M$56</definedName>
    <definedName name="fo_gom_e_crude_tot_p_res_nb">'Part4-Total Liquids and Gas'!$L$56</definedName>
    <definedName name="fo_gom_e_ng_acq_nb">'Part4-Total Liquids and Gas'!$P$56</definedName>
    <definedName name="fo_gom_e_ng_div_nb">'Part4-Total Liquids and Gas'!$O$56</definedName>
    <definedName name="fo_gom_e_ng_exdisc_nb">'Part4-Total Liquids and Gas'!$Q$56</definedName>
    <definedName name="fo_gom_e_ng_prod_nb">'Part4-Total Liquids and Gas'!$N$56</definedName>
    <definedName name="fo_gom_e_ng_tot_np_res_nb">'Part4-Total Liquids and Gas'!$S$56</definedName>
    <definedName name="fo_gom_e_ng_tot_p_res_nb">'Part4-Total Liquids and Gas'!$R$56</definedName>
    <definedName name="fo_gom_e_p4_comments_tx">'Part4-Total Liquids and Gas'!$T$56</definedName>
    <definedName name="fo_gom_st_crude_acq_nb">'Part4-Total Liquids and Gas'!$J$58</definedName>
    <definedName name="fo_gom_st_crude_div_nb">'Part4-Total Liquids and Gas'!$I$58</definedName>
    <definedName name="fo_gom_st_crude_exdisc_nb">'Part4-Total Liquids and Gas'!$K$58</definedName>
    <definedName name="fo_gom_st_crude_prod_nb">'Part4-Total Liquids and Gas'!$H$58</definedName>
    <definedName name="fo_gom_st_crude_tot_np_res_nb">'Part4-Total Liquids and Gas'!$M$58</definedName>
    <definedName name="fo_gom_st_crude_tot_p_res_nb">'Part4-Total Liquids and Gas'!$L$58</definedName>
    <definedName name="fo_gom_st_ng_acq_nb">'Part4-Total Liquids and Gas'!$P$58</definedName>
    <definedName name="fo_gom_st_ng_div_nb">'Part4-Total Liquids and Gas'!$O$58</definedName>
    <definedName name="fo_gom_st_ng_exdisc_nb">'Part4-Total Liquids and Gas'!$Q$58</definedName>
    <definedName name="fo_gom_st_ng_prod_nb">'Part4-Total Liquids and Gas'!$N$58</definedName>
    <definedName name="fo_gom_st_ng_tot_np_res_nb">'Part4-Total Liquids and Gas'!$S$58</definedName>
    <definedName name="fo_gom_st_ng_tot_p_res_nb">'Part4-Total Liquids and Gas'!$R$58</definedName>
    <definedName name="fo_gom_w_crude_acq_nb">'Part4-Total Liquids and Gas'!$J$57</definedName>
    <definedName name="fo_gom_w_crude_div_nb">'Part4-Total Liquids and Gas'!$I$57</definedName>
    <definedName name="fo_gom_w_crude_exdisc_nb">'Part4-Total Liquids and Gas'!$K$57</definedName>
    <definedName name="fo_gom_w_crude_prod_nb">'Part4-Total Liquids and Gas'!$H$57</definedName>
    <definedName name="fo_gom_w_crude_tot_np_res_nb">'Part4-Total Liquids and Gas'!$M$57</definedName>
    <definedName name="fo_gom_w_crude_tot_p_res_nb">'Part4-Total Liquids and Gas'!$L$57</definedName>
    <definedName name="fo_gom_w_ng_acq_nb">'Part4-Total Liquids and Gas'!$P$57</definedName>
    <definedName name="fo_gom_w_ng_div_nb">'Part4-Total Liquids and Gas'!$O$57</definedName>
    <definedName name="fo_gom_w_ng_exdisc_nb">'Part4-Total Liquids and Gas'!$Q$57</definedName>
    <definedName name="fo_gom_w_ng_prod_nb">'Part4-Total Liquids and Gas'!$N$57</definedName>
    <definedName name="fo_gom_w_ng_tot_np_res_nb">'Part4-Total Liquids and Gas'!$S$57</definedName>
    <definedName name="fo_gom_w_ng_tot_p_res_nb">'Part4-Total Liquids and Gas'!$R$57</definedName>
    <definedName name="fo_gom_w_p4_comments_tx">'Part4-Total Liquids and Gas'!$T$57</definedName>
    <definedName name="fo_p_ca_crude_acq_nb">'Part4-Total Liquids and Gas'!$J$59</definedName>
    <definedName name="fo_p_ca_crude_div_nb">'Part4-Total Liquids and Gas'!$I$59</definedName>
    <definedName name="fo_p_ca_crude_exdisc_nb">'Part4-Total Liquids and Gas'!$K$59</definedName>
    <definedName name="fo_p_ca_crude_prod_nb">'Part4-Total Liquids and Gas'!$H$59</definedName>
    <definedName name="fo_p_ca_crude_tot_np_res_nb">'Part4-Total Liquids and Gas'!$M$59</definedName>
    <definedName name="fo_p_ca_crude_tot_p_res_nb">'Part4-Total Liquids and Gas'!$L$59</definedName>
    <definedName name="fo_p_ca_ng_acq_nb">'Part4-Total Liquids and Gas'!$P$59</definedName>
    <definedName name="fo_p_ca_ng_div_nb">'Part4-Total Liquids and Gas'!$O$59</definedName>
    <definedName name="fo_p_ca_ng_exdisc_nb">'Part4-Total Liquids and Gas'!$Q$59</definedName>
    <definedName name="fo_p_ca_ng_prod_nb">'Part4-Total Liquids and Gas'!$N$59</definedName>
    <definedName name="fo_p_ca_ng_tot_np_res_nb">'Part4-Total Liquids and Gas'!$S$59</definedName>
    <definedName name="fo_p_ca_ng_tot_p_res_nb">'Part4-Total Liquids and Gas'!$R$59</definedName>
    <definedName name="fo_p_ca_p4_comments_tx">'Part4-Total Liquids and Gas'!$T$59</definedName>
    <definedName name="fo_st_crude_acq_nb">'Part4-Total Liquids and Gas'!$J$60</definedName>
    <definedName name="fo_st_crude_div_nb">'Part4-Total Liquids and Gas'!$I$60</definedName>
    <definedName name="fo_st_crude_exdisc_nb">'Part4-Total Liquids and Gas'!$K$60</definedName>
    <definedName name="fo_st_crude_prod_nb">'Part4-Total Liquids and Gas'!$H$60</definedName>
    <definedName name="fo_st_crude_tot_np_res_nb">'Part4-Total Liquids and Gas'!$M$60</definedName>
    <definedName name="fo_st_crude_tot_p_res_nb">'Part4-Total Liquids and Gas'!$L$60</definedName>
    <definedName name="fo_st_ng_acq_nb">'Part4-Total Liquids and Gas'!$P$60</definedName>
    <definedName name="fo_st_ng_div_nb">'Part4-Total Liquids and Gas'!$O$60</definedName>
    <definedName name="fo_st_ng_exdisc_nb">'Part4-Total Liquids and Gas'!$Q$60</definedName>
    <definedName name="fo_st_ng_prod_nb">'Part4-Total Liquids and Gas'!$N$60</definedName>
    <definedName name="fo_st_ng_tot_np_res_nb">'Part4-Total Liquids and Gas'!$S$60</definedName>
    <definedName name="fo_st_ng_tot_p_res_nb">'Part4-Total Liquids and Gas'!$R$60</definedName>
    <definedName name="ks_crude_acq_nb">'Part4-Total Liquids and Gas'!$J$18</definedName>
    <definedName name="ks_crude_div_nb">'Part4-Total Liquids and Gas'!$I$18</definedName>
    <definedName name="ks_crude_exdisc_nb">'Part4-Total Liquids and Gas'!$K$18</definedName>
    <definedName name="ks_crude_prod_nb">'Part4-Total Liquids and Gas'!$H$18</definedName>
    <definedName name="ks_crude_tot_np_res_nb">'Part4-Total Liquids and Gas'!$M$18</definedName>
    <definedName name="ks_crude_tot_p_res_nb">'Part4-Total Liquids and Gas'!$L$18</definedName>
    <definedName name="ks_ng_acq_nb">'Part4-Total Liquids and Gas'!$P$18</definedName>
    <definedName name="ks_ng_div_nb">'Part4-Total Liquids and Gas'!$O$18</definedName>
    <definedName name="ks_ng_exdisc_nb">'Part4-Total Liquids and Gas'!$Q$18</definedName>
    <definedName name="ks_ng_prod_nb">'Part4-Total Liquids and Gas'!$N$18</definedName>
    <definedName name="ks_ng_tot_np_res_nb">'Part4-Total Liquids and Gas'!$S$18</definedName>
    <definedName name="ks_ng_tot_p_res_nb">'Part4-Total Liquids and Gas'!$R$18</definedName>
    <definedName name="ks_p4_comments_tx">'Part4-Total Liquids and Gas'!$T$18</definedName>
    <definedName name="ky_crude_acq_nb">'Part4-Total Liquids and Gas'!$J$19</definedName>
    <definedName name="ky_crude_div_nb">'Part4-Total Liquids and Gas'!$I$19</definedName>
    <definedName name="ky_crude_exdisc_nb">'Part4-Total Liquids and Gas'!$K$19</definedName>
    <definedName name="ky_crude_prod_nb">'Part4-Total Liquids and Gas'!$H$19</definedName>
    <definedName name="ky_crude_tot_np_res_nb">'Part4-Total Liquids and Gas'!$M$19</definedName>
    <definedName name="ky_crude_tot_p_res_nb">'Part4-Total Liquids and Gas'!$L$19</definedName>
    <definedName name="ky_ng_acq_nb">'Part4-Total Liquids and Gas'!$P$19</definedName>
    <definedName name="ky_ng_div_nb">'Part4-Total Liquids and Gas'!$O$19</definedName>
    <definedName name="ky_ng_exdisc_nb">'Part4-Total Liquids and Gas'!$Q$19</definedName>
    <definedName name="ky_ng_prod_nb">'Part4-Total Liquids and Gas'!$N$19</definedName>
    <definedName name="ky_ng_tot_np_res_nb">'Part4-Total Liquids and Gas'!$S$19</definedName>
    <definedName name="ky_ng_tot_p_res_nb">'Part4-Total Liquids and Gas'!$R$19</definedName>
    <definedName name="ky_p4_comments_tx">'Part4-Total Liquids and Gas'!$T$19</definedName>
    <definedName name="la_n_crude_acq_nb">'Part4-Total Liquids and Gas'!$J$20</definedName>
    <definedName name="la_n_crude_div_nb">'Part4-Total Liquids and Gas'!$I$20</definedName>
    <definedName name="la_n_crude_exdisc_nb">'Part4-Total Liquids and Gas'!$K$20</definedName>
    <definedName name="la_n_crude_prod_nb">'Part4-Total Liquids and Gas'!$H$20</definedName>
    <definedName name="la_n_crude_tot_np_res_nb">'Part4-Total Liquids and Gas'!$M$20</definedName>
    <definedName name="la_n_crude_tot_p_res_nb">'Part4-Total Liquids and Gas'!$L$20</definedName>
    <definedName name="la_n_ng_acq_nb">'Part4-Total Liquids and Gas'!$P$20</definedName>
    <definedName name="la_n_ng_div_nb">'Part4-Total Liquids and Gas'!$O$20</definedName>
    <definedName name="la_n_ng_exdisc_nb">'Part4-Total Liquids and Gas'!$Q$20</definedName>
    <definedName name="la_n_ng_prod_nb">'Part4-Total Liquids and Gas'!$N$20</definedName>
    <definedName name="la_n_ng_tot_np_res_nb">'Part4-Total Liquids and Gas'!$S$20</definedName>
    <definedName name="la_n_ng_tot_p_res_nb">'Part4-Total Liquids and Gas'!$R$20</definedName>
    <definedName name="la_n_p4_comments_tx">'Part4-Total Liquids and Gas'!$T$20</definedName>
    <definedName name="la_off_crude_acq_nb">'Part4-Total Liquids and Gas'!$J$22</definedName>
    <definedName name="la_off_crude_div_nb">'Part4-Total Liquids and Gas'!$I$22</definedName>
    <definedName name="la_off_crude_exdisc_nb">'Part4-Total Liquids and Gas'!$K$22</definedName>
    <definedName name="la_off_crude_prod_nb">'Part4-Total Liquids and Gas'!$H$22</definedName>
    <definedName name="la_off_crude_tot_np_res_nb">'Part4-Total Liquids and Gas'!$M$22</definedName>
    <definedName name="la_off_crude_tot_p_res_nb">'Part4-Total Liquids and Gas'!$L$22</definedName>
    <definedName name="la_off_ng_acq_nb">'Part4-Total Liquids and Gas'!$P$22</definedName>
    <definedName name="la_off_ng_div_nb">'Part4-Total Liquids and Gas'!$O$22</definedName>
    <definedName name="la_off_ng_exdisc_nb">'Part4-Total Liquids and Gas'!$Q$22</definedName>
    <definedName name="la_off_ng_prod_nb">'Part4-Total Liquids and Gas'!$N$22</definedName>
    <definedName name="la_off_ng_tot_np_res_nb">'Part4-Total Liquids and Gas'!$S$22</definedName>
    <definedName name="la_off_ng_tot_p_res_nb">'Part4-Total Liquids and Gas'!$R$22</definedName>
    <definedName name="la_off_p4_comments_tx">'Part4-Total Liquids and Gas'!$T$22</definedName>
    <definedName name="la_p5_comments_tx">'Part5-Shale Liquids and Gas'!$T$11</definedName>
    <definedName name="la_s_on_crude_acq_nb">'Part4-Total Liquids and Gas'!$J$21</definedName>
    <definedName name="la_s_on_crude_div_nb">'Part4-Total Liquids and Gas'!$I$21</definedName>
    <definedName name="la_s_on_crude_exdisc_nb">'Part4-Total Liquids and Gas'!$K$21</definedName>
    <definedName name="la_s_on_crude_prod_nb">'Part4-Total Liquids and Gas'!$H$21</definedName>
    <definedName name="la_s_on_crude_tot_np_res_nb">'Part4-Total Liquids and Gas'!$M$21</definedName>
    <definedName name="la_s_on_crude_tot_p_res_nb">'Part4-Total Liquids and Gas'!$L$21</definedName>
    <definedName name="la_s_on_ng_acq_nb">'Part4-Total Liquids and Gas'!$P$21</definedName>
    <definedName name="la_s_on_ng_div_nb">'Part4-Total Liquids and Gas'!$O$21</definedName>
    <definedName name="la_s_on_ng_exdisc_nb">'Part4-Total Liquids and Gas'!$Q$21</definedName>
    <definedName name="la_s_on_ng_prod_nb">'Part4-Total Liquids and Gas'!$N$21</definedName>
    <definedName name="la_s_on_ng_tot_np_res_nb">'Part4-Total Liquids and Gas'!$S$21</definedName>
    <definedName name="la_s_on_ng_tot_p_res_nb">'Part4-Total Liquids and Gas'!$R$21</definedName>
    <definedName name="la_s_on_p4_comments_tx">'Part4-Total Liquids and Gas'!$T$21</definedName>
    <definedName name="la_sng_acq_nb">'Part5-Shale Liquids and Gas'!$P$11</definedName>
    <definedName name="la_sng_div_nb">'Part5-Shale Liquids and Gas'!$O$11</definedName>
    <definedName name="la_sng_exdisc_nb">'Part5-Shale Liquids and Gas'!$Q$11</definedName>
    <definedName name="la_sng_prod_nb">'Part5-Shale Liquids and Gas'!$N$11</definedName>
    <definedName name="la_sng_tot_np_res_nb">'Part5-Shale Liquids and Gas'!$S$11</definedName>
    <definedName name="la_sng_tot_p_res_nb">'Part5-Shale Liquids and Gas'!$R$11</definedName>
    <definedName name="la_soc_acq_nb">'Part5-Shale Liquids and Gas'!$J$11</definedName>
    <definedName name="la_soc_div_nb">'Part5-Shale Liquids and Gas'!$I$11</definedName>
    <definedName name="la_soc_exdisc_nb">'Part5-Shale Liquids and Gas'!$K$11</definedName>
    <definedName name="la_soc_prod_nb">'Part5-Shale Liquids and Gas'!$H$11</definedName>
    <definedName name="la_soc_tot_np_res_nb">'Part5-Shale Liquids and Gas'!$M$11</definedName>
    <definedName name="la_soc_tot_p_res_nb">'Part5-Shale Liquids and Gas'!$L$11</definedName>
    <definedName name="la_st_crude_acq_nb">'Part4-Total Liquids and Gas'!$J$23</definedName>
    <definedName name="la_st_crude_div_nb">'Part4-Total Liquids and Gas'!$I$23</definedName>
    <definedName name="la_st_crude_exdisc_nb">'Part4-Total Liquids and Gas'!$K$23</definedName>
    <definedName name="la_st_crude_prod_nb">'Part4-Total Liquids and Gas'!$H$23</definedName>
    <definedName name="la_st_crude_tot_np_res_nb">'Part4-Total Liquids and Gas'!$M$23</definedName>
    <definedName name="la_st_crude_tot_p_res_nb">'Part4-Total Liquids and Gas'!$L$23</definedName>
    <definedName name="la_st_ng_acq_nb">'Part4-Total Liquids and Gas'!$P$23</definedName>
    <definedName name="la_st_ng_div_nb">'Part4-Total Liquids and Gas'!$O$23</definedName>
    <definedName name="la_st_ng_exdisc_nb">'Part4-Total Liquids and Gas'!$Q$23</definedName>
    <definedName name="la_st_ng_prod_nb">'Part4-Total Liquids and Gas'!$N$23</definedName>
    <definedName name="la_st_ng_tot_np_res_nb">'Part4-Total Liquids and Gas'!$S$23</definedName>
    <definedName name="la_st_ng_tot_p_res_nb">'Part4-Total Liquids and Gas'!$R$23</definedName>
    <definedName name="ListOptions_X">Part4MaxEdits!$D$80:$D$81</definedName>
    <definedName name="mi_crude_acq_nb">'Part4-Total Liquids and Gas'!$J$24</definedName>
    <definedName name="mi_crude_div_nb">'Part4-Total Liquids and Gas'!$I$24</definedName>
    <definedName name="mi_crude_exdisc_nb">'Part4-Total Liquids and Gas'!$K$24</definedName>
    <definedName name="mi_crude_prod_nb">'Part4-Total Liquids and Gas'!$H$24</definedName>
    <definedName name="mi_crude_tot_np_res_nb">'Part4-Total Liquids and Gas'!$M$24</definedName>
    <definedName name="mi_crude_tot_p_res_nb">'Part4-Total Liquids and Gas'!$L$24</definedName>
    <definedName name="mi_ng_acq_nb">'Part4-Total Liquids and Gas'!$P$24</definedName>
    <definedName name="mi_ng_div_nb">'Part4-Total Liquids and Gas'!$O$24</definedName>
    <definedName name="mi_ng_exdisc_nb">'Part4-Total Liquids and Gas'!$Q$24</definedName>
    <definedName name="mi_ng_prod_nb">'Part4-Total Liquids and Gas'!$N$24</definedName>
    <definedName name="mi_ng_tot_np_res_nb">'Part4-Total Liquids and Gas'!$S$24</definedName>
    <definedName name="mi_ng_tot_p_res_nb">'Part4-Total Liquids and Gas'!$R$24</definedName>
    <definedName name="mi_p4_comments_tx">'Part4-Total Liquids and Gas'!$T$24</definedName>
    <definedName name="mi_p5_comments_tx">'Part5-Shale Liquids and Gas'!$T$12</definedName>
    <definedName name="mi_sng_acq_nb">'Part5-Shale Liquids and Gas'!$P$12</definedName>
    <definedName name="mi_sng_div_nb">'Part5-Shale Liquids and Gas'!$O$12</definedName>
    <definedName name="mi_sng_exdisc_nb">'Part5-Shale Liquids and Gas'!$Q$12</definedName>
    <definedName name="mi_sng_prod_nb">'Part5-Shale Liquids and Gas'!$N$12</definedName>
    <definedName name="mi_sng_tot_np_res_nb">'Part5-Shale Liquids and Gas'!$S$12</definedName>
    <definedName name="mi_sng_tot_p_res_nb">'Part5-Shale Liquids and Gas'!$R$12</definedName>
    <definedName name="mi_soc_acq_nb">'Part5-Shale Liquids and Gas'!$J$12</definedName>
    <definedName name="mi_soc_div_nb">'Part5-Shale Liquids and Gas'!$I$12</definedName>
    <definedName name="mi_soc_exdisc_nb">'Part5-Shale Liquids and Gas'!$K$12</definedName>
    <definedName name="mi_soc_prod_nb">'Part5-Shale Liquids and Gas'!$H$12</definedName>
    <definedName name="mi_soc_tot_np_res_nb">'Part5-Shale Liquids and Gas'!$M$12</definedName>
    <definedName name="mi_soc_tot_p_res_nb">'Part5-Shale Liquids and Gas'!$L$12</definedName>
    <definedName name="ms_crude_acq_nb">'Part4-Total Liquids and Gas'!$J$25</definedName>
    <definedName name="ms_crude_div_nb">'Part4-Total Liquids and Gas'!$I$25</definedName>
    <definedName name="ms_crude_exdisc_nb">'Part4-Total Liquids and Gas'!$K$25</definedName>
    <definedName name="ms_crude_prod_nb">'Part4-Total Liquids and Gas'!$H$25</definedName>
    <definedName name="ms_crude_tot_np_res_nb">'Part4-Total Liquids and Gas'!$M$25</definedName>
    <definedName name="ms_crude_tot_p_res_nb">'Part4-Total Liquids and Gas'!$L$25</definedName>
    <definedName name="ms_ng_acq_nb">'Part4-Total Liquids and Gas'!$P$25</definedName>
    <definedName name="ms_ng_div_nb">'Part4-Total Liquids and Gas'!$O$25</definedName>
    <definedName name="ms_ng_exdisc_nb">'Part4-Total Liquids and Gas'!$Q$25</definedName>
    <definedName name="ms_ng_prod_nb">'Part4-Total Liquids and Gas'!$N$25</definedName>
    <definedName name="ms_ng_tot_np_res_nb">'Part4-Total Liquids and Gas'!$S$25</definedName>
    <definedName name="ms_ng_tot_p_res_nb">'Part4-Total Liquids and Gas'!$R$25</definedName>
    <definedName name="ms_p4_comments_tx">'Part4-Total Liquids and Gas'!$T$25</definedName>
    <definedName name="mt_crude_acq_nb">'Part4-Total Liquids and Gas'!$J$26</definedName>
    <definedName name="mt_crude_div_nb">'Part4-Total Liquids and Gas'!$I$26</definedName>
    <definedName name="mt_crude_exdisc_nb">'Part4-Total Liquids and Gas'!$K$26</definedName>
    <definedName name="mt_crude_prod_nb">'Part4-Total Liquids and Gas'!$H$26</definedName>
    <definedName name="mt_crude_tot_np_res_nb">'Part4-Total Liquids and Gas'!$M$26</definedName>
    <definedName name="mt_crude_tot_p_res_nb">'Part4-Total Liquids and Gas'!$L$26</definedName>
    <definedName name="mt_ng_acq_nb">'Part4-Total Liquids and Gas'!$P$26</definedName>
    <definedName name="mt_ng_div_nb">'Part4-Total Liquids and Gas'!$O$26</definedName>
    <definedName name="mt_ng_exdisc_nb">'Part4-Total Liquids and Gas'!$Q$26</definedName>
    <definedName name="mt_ng_prod_nb">'Part4-Total Liquids and Gas'!$N$26</definedName>
    <definedName name="mt_ng_tot_np_res_nb">'Part4-Total Liquids and Gas'!$S$26</definedName>
    <definedName name="mt_ng_tot_p_res_nb">'Part4-Total Liquids and Gas'!$R$26</definedName>
    <definedName name="mt_p4_comments_tx">'Part4-Total Liquids and Gas'!$T$26</definedName>
    <definedName name="mt_p5_comments_tx">'Part5-Shale Liquids and Gas'!$T$13</definedName>
    <definedName name="mt_sng_acq_nb">'Part5-Shale Liquids and Gas'!$P$13</definedName>
    <definedName name="mt_sng_div_nb">'Part5-Shale Liquids and Gas'!$O$13</definedName>
    <definedName name="mt_sng_exdisc_nb">'Part5-Shale Liquids and Gas'!$Q$13</definedName>
    <definedName name="mt_sng_prod_nb">'Part5-Shale Liquids and Gas'!$N$13</definedName>
    <definedName name="mt_sng_tot_np_res_nb">'Part5-Shale Liquids and Gas'!$S$13</definedName>
    <definedName name="mt_sng_tot_p_res_nb">'Part5-Shale Liquids and Gas'!$R$13</definedName>
    <definedName name="mt_soc_acq_nb">'Part5-Shale Liquids and Gas'!$J$13</definedName>
    <definedName name="mt_soc_div_nb">'Part5-Shale Liquids and Gas'!$I$13</definedName>
    <definedName name="mt_soc_exdisc_nb">'Part5-Shale Liquids and Gas'!$K$13</definedName>
    <definedName name="mt_soc_prod_nb">'Part5-Shale Liquids and Gas'!$H$13</definedName>
    <definedName name="mt_soc_tot_np_res_nb">'Part5-Shale Liquids and Gas'!$M$13</definedName>
    <definedName name="mt_soc_tot_p_res_nb">'Part5-Shale Liquids and Gas'!$L$13</definedName>
    <definedName name="nd_crude_acq_nb">'Part4-Total Liquids and Gas'!$J$32</definedName>
    <definedName name="nd_crude_div_nb">'Part4-Total Liquids and Gas'!$I$32</definedName>
    <definedName name="nd_crude_exdisc_nb">'Part4-Total Liquids and Gas'!$K$32</definedName>
    <definedName name="nd_crude_prod_nb">'Part4-Total Liquids and Gas'!$H$32</definedName>
    <definedName name="nd_crude_tot_np_res_nb">'Part4-Total Liquids and Gas'!$M$32</definedName>
    <definedName name="nd_crude_tot_p_res_nb">'Part4-Total Liquids and Gas'!$L$32</definedName>
    <definedName name="nd_ng_acq_nb">'Part4-Total Liquids and Gas'!$P$32</definedName>
    <definedName name="nd_ng_div_nb">'Part4-Total Liquids and Gas'!$O$32</definedName>
    <definedName name="nd_ng_exdisc_nb">'Part4-Total Liquids and Gas'!$Q$32</definedName>
    <definedName name="nd_ng_prod_nb">'Part4-Total Liquids and Gas'!$N$32</definedName>
    <definedName name="nd_ng_tot_np_res_nb">'Part4-Total Liquids and Gas'!$S$32</definedName>
    <definedName name="nd_ng_tot_p_res_nb">'Part4-Total Liquids and Gas'!$R$32</definedName>
    <definedName name="nd_p4_comments_tx">'Part4-Total Liquids and Gas'!$T$32</definedName>
    <definedName name="nd_p5_comments_tx">'Part5-Shale Liquids and Gas'!$T$16</definedName>
    <definedName name="nd_sng_acq_nb">'Part5-Shale Liquids and Gas'!$P$16</definedName>
    <definedName name="nd_sng_div_nb">'Part5-Shale Liquids and Gas'!$O$16</definedName>
    <definedName name="nd_sng_exdisc_nb">'Part5-Shale Liquids and Gas'!$Q$16</definedName>
    <definedName name="nd_sng_prod_nb">'Part5-Shale Liquids and Gas'!$N$16</definedName>
    <definedName name="nd_sng_tot_np_res_nb">'Part5-Shale Liquids and Gas'!$S$16</definedName>
    <definedName name="nd_sng_tot_p_res_nb">'Part5-Shale Liquids and Gas'!$R$16</definedName>
    <definedName name="nd_soc_acq_nb">'Part5-Shale Liquids and Gas'!$J$16</definedName>
    <definedName name="nd_soc_div_nb">'Part5-Shale Liquids and Gas'!$I$16</definedName>
    <definedName name="nd_soc_exdisc_nb">'Part5-Shale Liquids and Gas'!$K$16</definedName>
    <definedName name="nd_soc_prod_nb">'Part5-Shale Liquids and Gas'!$H$16</definedName>
    <definedName name="nd_soc_tot_np_res_nb">'Part5-Shale Liquids and Gas'!$M$16</definedName>
    <definedName name="nd_soc_tot_p_res_nb">'Part5-Shale Liquids and Gas'!$L$16</definedName>
    <definedName name="ne_crude_acq_nb">'Part4-Total Liquids and Gas'!$J$27</definedName>
    <definedName name="ne_crude_div_nb">'Part4-Total Liquids and Gas'!$I$27</definedName>
    <definedName name="ne_crude_exdisc_nb">'Part4-Total Liquids and Gas'!$K$27</definedName>
    <definedName name="ne_crude_prod_nb">'Part4-Total Liquids and Gas'!$H$27</definedName>
    <definedName name="ne_crude_tot_np_res_nb">'Part4-Total Liquids and Gas'!$M$27</definedName>
    <definedName name="ne_crude_tot_p_res_nb">'Part4-Total Liquids and Gas'!$L$27</definedName>
    <definedName name="ne_ng_acq_nb">'Part4-Total Liquids and Gas'!$P$27</definedName>
    <definedName name="ne_ng_div_nb">'Part4-Total Liquids and Gas'!$O$27</definedName>
    <definedName name="ne_ng_exdisc_nb">'Part4-Total Liquids and Gas'!$Q$27</definedName>
    <definedName name="ne_ng_prod_nb">'Part4-Total Liquids and Gas'!$N$27</definedName>
    <definedName name="ne_ng_tot_np_res_nb">'Part4-Total Liquids and Gas'!$S$27</definedName>
    <definedName name="ne_ng_tot_p_res_nb">'Part4-Total Liquids and Gas'!$R$27</definedName>
    <definedName name="ne_p4_comments_tx">'Part4-Total Liquids and Gas'!$T$27</definedName>
    <definedName name="ne_p5_comments_tx">'Part5-Shale Liquids and Gas'!$T$14</definedName>
    <definedName name="ne_sng_acq_nb">'Part5-Shale Liquids and Gas'!$P$14</definedName>
    <definedName name="ne_sng_div_nb">'Part5-Shale Liquids and Gas'!$O$14</definedName>
    <definedName name="ne_sng_exdisc_nb">'Part5-Shale Liquids and Gas'!$Q$14</definedName>
    <definedName name="ne_sng_prod_nb">'Part5-Shale Liquids and Gas'!$N$14</definedName>
    <definedName name="ne_sng_tot_np_res_nb">'Part5-Shale Liquids and Gas'!$S$14</definedName>
    <definedName name="ne_sng_tot_p_res_nb">'Part5-Shale Liquids and Gas'!$R$14</definedName>
    <definedName name="ne_soc_acq_nb">'Part5-Shale Liquids and Gas'!$J$14</definedName>
    <definedName name="ne_soc_div_nb">'Part5-Shale Liquids and Gas'!$I$14</definedName>
    <definedName name="ne_soc_exdisc_nb">'Part5-Shale Liquids and Gas'!$K$14</definedName>
    <definedName name="ne_soc_prod_nb">'Part5-Shale Liquids and Gas'!$H$14</definedName>
    <definedName name="ne_soc_tot_np_res_nb">'Part5-Shale Liquids and Gas'!$M$14</definedName>
    <definedName name="ne_soc_tot_p_res_nb">'Part5-Shale Liquids and Gas'!$L$14</definedName>
    <definedName name="nm_e_crude_acq_nb">'Part4-Total Liquids and Gas'!$J$28</definedName>
    <definedName name="nm_e_crude_div_nb">'Part4-Total Liquids and Gas'!$I$28</definedName>
    <definedName name="nm_e_crude_exdisc_nb">'Part4-Total Liquids and Gas'!$K$28</definedName>
    <definedName name="nm_e_crude_prod_nb">'Part4-Total Liquids and Gas'!$H$28</definedName>
    <definedName name="nm_e_crude_tot_np_res_nb">'Part4-Total Liquids and Gas'!$M$28</definedName>
    <definedName name="nm_e_crude_tot_p_res_nb">'Part4-Total Liquids and Gas'!$L$28</definedName>
    <definedName name="nm_e_ng_acq_nb">'Part4-Total Liquids and Gas'!$P$28</definedName>
    <definedName name="nm_e_ng_div_nb">'Part4-Total Liquids and Gas'!$O$28</definedName>
    <definedName name="nm_e_ng_exdisc_nb">'Part4-Total Liquids and Gas'!$Q$28</definedName>
    <definedName name="nm_e_ng_prod_nb">'Part4-Total Liquids and Gas'!$N$28</definedName>
    <definedName name="nm_e_ng_tot_np_res_nb">'Part4-Total Liquids and Gas'!$S$28</definedName>
    <definedName name="nm_e_ng_tot_p_res_nb">'Part4-Total Liquids and Gas'!$R$28</definedName>
    <definedName name="nm_e_p4_comments_tx">'Part4-Total Liquids and Gas'!$T$28</definedName>
    <definedName name="nm_p5_comments_tx">'Part5-Shale Liquids and Gas'!$T$15</definedName>
    <definedName name="nm_sng_acq_nb">'Part5-Shale Liquids and Gas'!$P$15</definedName>
    <definedName name="nm_sng_div_nb">'Part5-Shale Liquids and Gas'!$O$15</definedName>
    <definedName name="nm_sng_exdisc_nb">'Part5-Shale Liquids and Gas'!$Q$15</definedName>
    <definedName name="nm_sng_prod_nb">'Part5-Shale Liquids and Gas'!$N$15</definedName>
    <definedName name="nm_sng_tot_np_res_nb">'Part5-Shale Liquids and Gas'!$S$15</definedName>
    <definedName name="nm_sng_tot_p_res_nb">'Part5-Shale Liquids and Gas'!$R$15</definedName>
    <definedName name="nm_soc_acq_nb">'Part5-Shale Liquids and Gas'!$J$15</definedName>
    <definedName name="nm_soc_div_nb">'Part5-Shale Liquids and Gas'!$I$15</definedName>
    <definedName name="nm_soc_exdisc_nb">'Part5-Shale Liquids and Gas'!$K$15</definedName>
    <definedName name="nm_soc_prod_nb">'Part5-Shale Liquids and Gas'!$H$15</definedName>
    <definedName name="nm_soc_tot_np_res_nb">'Part5-Shale Liquids and Gas'!$M$15</definedName>
    <definedName name="nm_soc_tot_p_res_nb">'Part5-Shale Liquids and Gas'!$L$15</definedName>
    <definedName name="nm_st_crude_acq_nb">'Part4-Total Liquids and Gas'!$J$30</definedName>
    <definedName name="nm_st_crude_div_nb">'Part4-Total Liquids and Gas'!$I$30</definedName>
    <definedName name="nm_st_crude_exdisc_nb">'Part4-Total Liquids and Gas'!$K$30</definedName>
    <definedName name="nm_st_crude_prod_nb">'Part4-Total Liquids and Gas'!$H$30</definedName>
    <definedName name="nm_st_crude_tot_np_res_nb">'Part4-Total Liquids and Gas'!$M$30</definedName>
    <definedName name="nm_st_crude_tot_p_res_nb">'Part4-Total Liquids and Gas'!$L$30</definedName>
    <definedName name="nm_st_ng_acq_nb">'Part4-Total Liquids and Gas'!$P$30</definedName>
    <definedName name="nm_st_ng_div_nb">'Part4-Total Liquids and Gas'!$O$30</definedName>
    <definedName name="nm_st_ng_exdisc_nb">'Part4-Total Liquids and Gas'!$Q$30</definedName>
    <definedName name="nm_st_ng_prod_nb">'Part4-Total Liquids and Gas'!$N$30</definedName>
    <definedName name="nm_st_ng_tot_np_res_nb">'Part4-Total Liquids and Gas'!$S$30</definedName>
    <definedName name="nm_st_ng_tot_p_res_nb">'Part4-Total Liquids and Gas'!$R$30</definedName>
    <definedName name="nm_w_crude_acq_nb">'Part4-Total Liquids and Gas'!$J$29</definedName>
    <definedName name="nm_w_crude_div_nb">'Part4-Total Liquids and Gas'!$I$29</definedName>
    <definedName name="nm_w_crude_exdisc_nb">'Part4-Total Liquids and Gas'!$K$29</definedName>
    <definedName name="nm_w_crude_prod_nb">'Part4-Total Liquids and Gas'!$H$29</definedName>
    <definedName name="nm_w_crude_tot_np_res_nb">'Part4-Total Liquids and Gas'!$M$29</definedName>
    <definedName name="nm_w_crude_tot_p_res_nb">'Part4-Total Liquids and Gas'!$L$29</definedName>
    <definedName name="nm_w_ng_acq_nb">'Part4-Total Liquids and Gas'!$P$29</definedName>
    <definedName name="nm_w_ng_div_nb">'Part4-Total Liquids and Gas'!$O$29</definedName>
    <definedName name="nm_w_ng_exdisc_nb">'Part4-Total Liquids and Gas'!$Q$29</definedName>
    <definedName name="nm_w_ng_prod_nb">'Part4-Total Liquids and Gas'!$N$29</definedName>
    <definedName name="nm_w_ng_tot_np_res_nb">'Part4-Total Liquids and Gas'!$S$29</definedName>
    <definedName name="nm_w_ng_tot_p_res_nb">'Part4-Total Liquids and Gas'!$R$29</definedName>
    <definedName name="nm_w_p4_comments_tx">'Part4-Total Liquids and Gas'!$T$29</definedName>
    <definedName name="no_contact2_tx">'Parts1-3-Company Info Approval'!$C$27</definedName>
    <definedName name="ny_crude_acq_nb">'Part4-Total Liquids and Gas'!$J$31</definedName>
    <definedName name="ny_crude_div_nb">'Part4-Total Liquids and Gas'!$I$31</definedName>
    <definedName name="ny_crude_exdisc_nb">'Part4-Total Liquids and Gas'!$K$31</definedName>
    <definedName name="ny_crude_prod_nb">'Part4-Total Liquids and Gas'!$H$31</definedName>
    <definedName name="ny_crude_tot_np_res_nb">'Part4-Total Liquids and Gas'!$M$31</definedName>
    <definedName name="ny_crude_tot_p_res_nb">'Part4-Total Liquids and Gas'!$L$31</definedName>
    <definedName name="ny_ng_acq_nb">'Part4-Total Liquids and Gas'!$P$31</definedName>
    <definedName name="ny_ng_div_nb">'Part4-Total Liquids and Gas'!$O$31</definedName>
    <definedName name="ny_ng_exdisc_nb">'Part4-Total Liquids and Gas'!$Q$31</definedName>
    <definedName name="ny_ng_prod_nb">'Part4-Total Liquids and Gas'!$N$31</definedName>
    <definedName name="ny_ng_tot_np_res_nb">'Part4-Total Liquids and Gas'!$S$31</definedName>
    <definedName name="ny_ng_tot_p_res_nb">'Part4-Total Liquids and Gas'!$R$31</definedName>
    <definedName name="ny_p4_comments_tx">'Part4-Total Liquids and Gas'!$T$31</definedName>
    <definedName name="oh_crude_acq_nb">'Part4-Total Liquids and Gas'!$J$33</definedName>
    <definedName name="oh_crude_div_nb">'Part4-Total Liquids and Gas'!$I$33</definedName>
    <definedName name="oh_crude_exdisc_nb">'Part4-Total Liquids and Gas'!$K$33</definedName>
    <definedName name="oh_crude_prod_nb">'Part4-Total Liquids and Gas'!$H$33</definedName>
    <definedName name="oh_crude_tot_np_res_nb">'Part4-Total Liquids and Gas'!$M$33</definedName>
    <definedName name="oh_crude_tot_p_res_nb">'Part4-Total Liquids and Gas'!$L$33</definedName>
    <definedName name="oh_ng_acq_nb">'Part4-Total Liquids and Gas'!$P$33</definedName>
    <definedName name="oh_ng_div_nb">'Part4-Total Liquids and Gas'!$O$33</definedName>
    <definedName name="oh_ng_exdisc_nb">'Part4-Total Liquids and Gas'!$Q$33</definedName>
    <definedName name="oh_ng_prod_nb">'Part4-Total Liquids and Gas'!$N$33</definedName>
    <definedName name="oh_ng_tot_np_res_nb">'Part4-Total Liquids and Gas'!$S$33</definedName>
    <definedName name="oh_ng_tot_p_res_nb">'Part4-Total Liquids and Gas'!$R$33</definedName>
    <definedName name="oh_p4_comments_tx">'Part4-Total Liquids and Gas'!$T$33</definedName>
    <definedName name="oh_p5_comments_tx">'Part5-Shale Liquids and Gas'!$T$17</definedName>
    <definedName name="oh_sng_acq_nb">'Part5-Shale Liquids and Gas'!$P$17</definedName>
    <definedName name="oh_sng_div_nb">'Part5-Shale Liquids and Gas'!$O$17</definedName>
    <definedName name="oh_sng_exdisc_nb">'Part5-Shale Liquids and Gas'!$Q$17</definedName>
    <definedName name="oh_sng_prod_nb">'Part5-Shale Liquids and Gas'!$N$17</definedName>
    <definedName name="oh_sng_tot_np_res_nb">'Part5-Shale Liquids and Gas'!$S$17</definedName>
    <definedName name="oh_sng_tot_p_res_nb">'Part5-Shale Liquids and Gas'!$R$17</definedName>
    <definedName name="oh_soc_acq_nb">'Part5-Shale Liquids and Gas'!$J$17</definedName>
    <definedName name="oh_soc_div_nb">'Part5-Shale Liquids and Gas'!$I$17</definedName>
    <definedName name="oh_soc_exdisc_nb">'Part5-Shale Liquids and Gas'!$K$17</definedName>
    <definedName name="oh_soc_prod_nb">'Part5-Shale Liquids and Gas'!$H$17</definedName>
    <definedName name="oh_soc_tot_np_res_nb">'Part5-Shale Liquids and Gas'!$M$17</definedName>
    <definedName name="oh_soc_tot_p_res_nb">'Part5-Shale Liquids and Gas'!$L$17</definedName>
    <definedName name="ok_crude_acq_nb">'Part4-Total Liquids and Gas'!$J$34</definedName>
    <definedName name="ok_crude_div_nb">'Part4-Total Liquids and Gas'!$I$34</definedName>
    <definedName name="ok_crude_exdisc_nb">'Part4-Total Liquids and Gas'!$K$34</definedName>
    <definedName name="ok_crude_prod_nb">'Part4-Total Liquids and Gas'!$H$34</definedName>
    <definedName name="ok_crude_tot_np_res_nb">'Part4-Total Liquids and Gas'!$M$34</definedName>
    <definedName name="ok_crude_tot_p_res_nb">'Part4-Total Liquids and Gas'!$L$34</definedName>
    <definedName name="ok_ng_acq_nb">'Part4-Total Liquids and Gas'!$P$34</definedName>
    <definedName name="ok_ng_div_nb">'Part4-Total Liquids and Gas'!$O$34</definedName>
    <definedName name="ok_ng_exdisc_nb">'Part4-Total Liquids and Gas'!$Q$34</definedName>
    <definedName name="ok_ng_prod_nb">'Part4-Total Liquids and Gas'!$N$34</definedName>
    <definedName name="ok_ng_tot_np_res_nb">'Part4-Total Liquids and Gas'!$S$34</definedName>
    <definedName name="ok_ng_tot_p_res_nb">'Part4-Total Liquids and Gas'!$R$34</definedName>
    <definedName name="ok_p4_comments_tx">'Part4-Total Liquids and Gas'!$T$34</definedName>
    <definedName name="ok_p5_comments_tx">'Part5-Shale Liquids and Gas'!$T$18</definedName>
    <definedName name="ok_sng_acq_nb">'Part5-Shale Liquids and Gas'!$P$18</definedName>
    <definedName name="ok_sng_div_nb">'Part5-Shale Liquids and Gas'!$O$18</definedName>
    <definedName name="ok_sng_exdisc_nb">'Part5-Shale Liquids and Gas'!$Q$18</definedName>
    <definedName name="ok_sng_prod_nb">'Part5-Shale Liquids and Gas'!$N$18</definedName>
    <definedName name="ok_sng_tot_np_res_nb">'Part5-Shale Liquids and Gas'!$S$18</definedName>
    <definedName name="ok_sng_tot_p_res_nb">'Part5-Shale Liquids and Gas'!$R$18</definedName>
    <definedName name="ok_soc_acq_nb">'Part5-Shale Liquids and Gas'!$J$18</definedName>
    <definedName name="ok_soc_div_nb">'Part5-Shale Liquids and Gas'!$I$18</definedName>
    <definedName name="ok_soc_exdisc_nb">'Part5-Shale Liquids and Gas'!$K$18</definedName>
    <definedName name="ok_soc_prod_nb">'Part5-Shale Liquids and Gas'!$H$18</definedName>
    <definedName name="ok_soc_tot_np_res_nb">'Part5-Shale Liquids and Gas'!$M$18</definedName>
    <definedName name="ok_soc_tot_p_res_nb">'Part5-Shale Liquids and Gas'!$L$18</definedName>
    <definedName name="OMB">'Parts1-3-Company Info Approval'!$N$1</definedName>
    <definedName name="os_az_crude_acq_nb">'Part4-Total Liquids and Gas'!$J$62</definedName>
    <definedName name="os_az_crude_div_nb">'Part4-Total Liquids and Gas'!$I$62</definedName>
    <definedName name="os_az_crude_exdisc_nb">'Part4-Total Liquids and Gas'!$K$62</definedName>
    <definedName name="os_az_crude_prod_nb">'Part4-Total Liquids and Gas'!$H$62</definedName>
    <definedName name="os_az_crude_tot_np_res_nb">'Part4-Total Liquids and Gas'!$M$62</definedName>
    <definedName name="os_az_crude_tot_p_res_nb">'Part4-Total Liquids and Gas'!$L$62</definedName>
    <definedName name="os_az_ng_acq_nb">'Part4-Total Liquids and Gas'!$P$62</definedName>
    <definedName name="os_az_ng_div_nb">'Part4-Total Liquids and Gas'!$O$62</definedName>
    <definedName name="os_az_ng_exdisc_nb">'Part4-Total Liquids and Gas'!$Q$62</definedName>
    <definedName name="os_az_ng_prod_nb">'Part4-Total Liquids and Gas'!$N$62</definedName>
    <definedName name="os_az_ng_tot_np_res_nb">'Part4-Total Liquids and Gas'!$S$62</definedName>
    <definedName name="os_az_ng_tot_p_res_nb">'Part4-Total Liquids and Gas'!$R$62</definedName>
    <definedName name="os_az_p4_comments_tx">'Part4-Total Liquids and Gas'!$T$62</definedName>
    <definedName name="os_fl_crude_acq_nb">'Part4-Total Liquids and Gas'!$J$63</definedName>
    <definedName name="os_fl_crude_div_nb">'Part4-Total Liquids and Gas'!$I$63</definedName>
    <definedName name="os_fl_crude_exdisc_nb">'Part4-Total Liquids and Gas'!$K$63</definedName>
    <definedName name="os_fl_crude_prod_nb">'Part4-Total Liquids and Gas'!$H$63</definedName>
    <definedName name="os_fl_crude_tot_np_res_nb">'Part4-Total Liquids and Gas'!$M$63</definedName>
    <definedName name="os_fl_crude_tot_p_res_nb">'Part4-Total Liquids and Gas'!$L$63</definedName>
    <definedName name="os_fl_ng_acq_nb">'Part4-Total Liquids and Gas'!$P$63</definedName>
    <definedName name="os_fl_ng_div_nb">'Part4-Total Liquids and Gas'!$O$63</definedName>
    <definedName name="os_fl_ng_exdisc_nb">'Part4-Total Liquids and Gas'!$Q$63</definedName>
    <definedName name="os_fl_ng_prod_nb">'Part4-Total Liquids and Gas'!$N$63</definedName>
    <definedName name="os_fl_ng_tot_np_res_nb">'Part4-Total Liquids and Gas'!$S$63</definedName>
    <definedName name="os_fl_ng_tot_p_res_nb">'Part4-Total Liquids and Gas'!$R$63</definedName>
    <definedName name="os_fl_p4_comments_tx">'Part4-Total Liquids and Gas'!$T$63</definedName>
    <definedName name="os_id_crude_acq_nb">'Part4-Total Liquids and Gas'!$J$64</definedName>
    <definedName name="os_id_crude_div_nb">'Part4-Total Liquids and Gas'!$I$64</definedName>
    <definedName name="os_id_crude_exdisc_nb">'Part4-Total Liquids and Gas'!$K$64</definedName>
    <definedName name="os_id_crude_prod_nb">'Part4-Total Liquids and Gas'!$H$64</definedName>
    <definedName name="os_id_crude_tot_np_res_nb">'Part4-Total Liquids and Gas'!$M$64</definedName>
    <definedName name="os_id_crude_tot_p_res_nb">'Part4-Total Liquids and Gas'!$L$64</definedName>
    <definedName name="os_id_ng_acq_nb">'Part4-Total Liquids and Gas'!$P$64</definedName>
    <definedName name="os_id_ng_div_nb">'Part4-Total Liquids and Gas'!$O$64</definedName>
    <definedName name="os_id_ng_exdisc_nb">'Part4-Total Liquids and Gas'!$Q$64</definedName>
    <definedName name="os_id_ng_prod_nb">'Part4-Total Liquids and Gas'!$N$64</definedName>
    <definedName name="os_id_ng_tot_np_res_nb">'Part4-Total Liquids and Gas'!$S$64</definedName>
    <definedName name="os_id_ng_tot_p_res_nb">'Part4-Total Liquids and Gas'!$R$64</definedName>
    <definedName name="os_id_p4_comments_tx">'Part4-Total Liquids and Gas'!$T$64</definedName>
    <definedName name="os_il_crude_acq_nb">'Part4-Total Liquids and Gas'!$J$65</definedName>
    <definedName name="os_il_crude_div_nb">'Part4-Total Liquids and Gas'!$I$65</definedName>
    <definedName name="os_il_crude_exdisc_nb">'Part4-Total Liquids and Gas'!$K$65</definedName>
    <definedName name="os_il_crude_prod_nb">'Part4-Total Liquids and Gas'!$H$65</definedName>
    <definedName name="os_il_crude_tot_np_res_nb">'Part4-Total Liquids and Gas'!$M$65</definedName>
    <definedName name="os_il_crude_tot_p_res_nb">'Part4-Total Liquids and Gas'!$L$65</definedName>
    <definedName name="os_il_ng_acq_nb">'Part4-Total Liquids and Gas'!$P$65</definedName>
    <definedName name="os_il_ng_div_nb">'Part4-Total Liquids and Gas'!$O$65</definedName>
    <definedName name="os_il_ng_exdisc_nb">'Part4-Total Liquids and Gas'!$Q$65</definedName>
    <definedName name="os_il_ng_prod_nb">'Part4-Total Liquids and Gas'!$N$65</definedName>
    <definedName name="os_il_ng_tot_np_res_nb">'Part4-Total Liquids and Gas'!$S$65</definedName>
    <definedName name="os_il_ng_tot_p_res_nb">'Part4-Total Liquids and Gas'!$R$65</definedName>
    <definedName name="os_il_p4_comments_tx">'Part4-Total Liquids and Gas'!$T$65</definedName>
    <definedName name="os_in_crude_acq_nb">'Part4-Total Liquids and Gas'!$J$66</definedName>
    <definedName name="os_in_crude_div_nb">'Part4-Total Liquids and Gas'!$I$66</definedName>
    <definedName name="os_in_crude_exdisc_nb">'Part4-Total Liquids and Gas'!$K$66</definedName>
    <definedName name="os_in_crude_prod_nb">'Part4-Total Liquids and Gas'!$H$66</definedName>
    <definedName name="os_in_crude_tot_np_res_nb">'Part4-Total Liquids and Gas'!$M$66</definedName>
    <definedName name="os_in_crude_tot_p_res_nb">'Part4-Total Liquids and Gas'!$L$66</definedName>
    <definedName name="os_in_ng_acq_nb">'Part4-Total Liquids and Gas'!$P$66</definedName>
    <definedName name="os_in_ng_div_nb">'Part4-Total Liquids and Gas'!$O$66</definedName>
    <definedName name="os_in_ng_exdisc_nb">'Part4-Total Liquids and Gas'!$Q$66</definedName>
    <definedName name="os_in_ng_prod_nb">'Part4-Total Liquids and Gas'!$N$66</definedName>
    <definedName name="os_in_ng_tot_np_res_nb">'Part4-Total Liquids and Gas'!$S$66</definedName>
    <definedName name="os_in_ng_tot_p_res_nb">'Part4-Total Liquids and Gas'!$R$66</definedName>
    <definedName name="os_in_p4_comments_tx">'Part4-Total Liquids and Gas'!$T$66</definedName>
    <definedName name="os_md_crude_acq_nb">'Part4-Total Liquids and Gas'!$J$67</definedName>
    <definedName name="os_md_crude_div_nb">'Part4-Total Liquids and Gas'!$I$67</definedName>
    <definedName name="os_md_crude_exdisc_nb">'Part4-Total Liquids and Gas'!$K$67</definedName>
    <definedName name="os_md_crude_prod_nb">'Part4-Total Liquids and Gas'!$H$67</definedName>
    <definedName name="os_md_crude_tot_np_res_nb">'Part4-Total Liquids and Gas'!$M$67</definedName>
    <definedName name="os_md_crude_tot_p_res_nb">'Part4-Total Liquids and Gas'!$L$67</definedName>
    <definedName name="os_md_ng_acq_nb">'Part4-Total Liquids and Gas'!$P$67</definedName>
    <definedName name="os_md_ng_div_nb">'Part4-Total Liquids and Gas'!$O$67</definedName>
    <definedName name="os_md_ng_exdisc_nb">'Part4-Total Liquids and Gas'!$Q$67</definedName>
    <definedName name="os_md_ng_prod_nb">'Part4-Total Liquids and Gas'!$N$67</definedName>
    <definedName name="os_md_ng_tot_np_res_nb">'Part4-Total Liquids and Gas'!$S$67</definedName>
    <definedName name="os_md_ng_tot_p_res_nb">'Part4-Total Liquids and Gas'!$R$67</definedName>
    <definedName name="os_md_p4_comments_tx">'Part4-Total Liquids and Gas'!$T$67</definedName>
    <definedName name="os_mo_crude_acq_nb">'Part4-Total Liquids and Gas'!$J$68</definedName>
    <definedName name="os_mo_crude_div_nb">'Part4-Total Liquids and Gas'!$I$68</definedName>
    <definedName name="os_mo_crude_exdisc_nb">'Part4-Total Liquids and Gas'!$K$68</definedName>
    <definedName name="os_mo_crude_prod_nb">'Part4-Total Liquids and Gas'!$H$68</definedName>
    <definedName name="os_mo_crude_tot_np_res_nb">'Part4-Total Liquids and Gas'!$M$68</definedName>
    <definedName name="os_mo_crude_tot_p_res_nb">'Part4-Total Liquids and Gas'!$L$68</definedName>
    <definedName name="os_mo_ng_acq_nb">'Part4-Total Liquids and Gas'!$P$68</definedName>
    <definedName name="os_mo_ng_div_nb">'Part4-Total Liquids and Gas'!$O$68</definedName>
    <definedName name="os_mo_ng_exdisc_nb">'Part4-Total Liquids and Gas'!$Q$68</definedName>
    <definedName name="os_mo_ng_prod_nb">'Part4-Total Liquids and Gas'!$N$68</definedName>
    <definedName name="os_mo_ng_tot_np_res_nb">'Part4-Total Liquids and Gas'!$S$68</definedName>
    <definedName name="os_mo_ng_tot_p_res_nb">'Part4-Total Liquids and Gas'!$R$68</definedName>
    <definedName name="os_mo_p4_comments_tx">'Part4-Total Liquids and Gas'!$T$68</definedName>
    <definedName name="os_nl_crude_acq_nb">'Part4-Total Liquids and Gas'!$J$72</definedName>
    <definedName name="os_nl_crude_div_nb">'Part4-Total Liquids and Gas'!$I$72</definedName>
    <definedName name="os_nl_crude_exdisc_nb">'Part4-Total Liquids and Gas'!$K$72</definedName>
    <definedName name="os_nl_crude_prod_nb">'Part4-Total Liquids and Gas'!$H$72</definedName>
    <definedName name="os_nl_crude_tot_np_res_nb">'Part4-Total Liquids and Gas'!$M$72</definedName>
    <definedName name="os_nl_crude_tot_p_res_nb">'Part4-Total Liquids and Gas'!$L$72</definedName>
    <definedName name="os_nl_ng_acq_nb">'Part4-Total Liquids and Gas'!$P$72</definedName>
    <definedName name="os_nl_ng_div_nb">'Part4-Total Liquids and Gas'!$O$72</definedName>
    <definedName name="os_nl_ng_exdisc_nb">'Part4-Total Liquids and Gas'!$Q$72</definedName>
    <definedName name="os_nl_ng_prod_nb">'Part4-Total Liquids and Gas'!$N$72</definedName>
    <definedName name="os_nl_ng_tot_np_res_nb">'Part4-Total Liquids and Gas'!$S$72</definedName>
    <definedName name="os_nl_ng_tot_p_res_nb">'Part4-Total Liquids and Gas'!$R$72</definedName>
    <definedName name="os_nl_p4_comments_tx">'Part4-Total Liquids and Gas'!$T$72</definedName>
    <definedName name="os_nl_tx">'Part4-Total Liquids and Gas'!$B$72</definedName>
    <definedName name="os_nv_crude_acq_nb">'Part4-Total Liquids and Gas'!$J$69</definedName>
    <definedName name="os_nv_crude_div_nb">'Part4-Total Liquids and Gas'!$I$69</definedName>
    <definedName name="os_nv_crude_exdisc_nb">'Part4-Total Liquids and Gas'!$K$69</definedName>
    <definedName name="os_nv_crude_prod_nb">'Part4-Total Liquids and Gas'!$H$69</definedName>
    <definedName name="os_nv_crude_tot_np_res_nb">'Part4-Total Liquids and Gas'!$M$69</definedName>
    <definedName name="os_nv_crude_tot_p_res_nb">'Part4-Total Liquids and Gas'!$L$69</definedName>
    <definedName name="os_nv_ng_acq_nb">'Part4-Total Liquids and Gas'!$P$69</definedName>
    <definedName name="os_nv_ng_div_nb">'Part4-Total Liquids and Gas'!$O$69</definedName>
    <definedName name="os_nv_ng_exdisc_nb">'Part4-Total Liquids and Gas'!$Q$69</definedName>
    <definedName name="os_nv_ng_prod_nb">'Part4-Total Liquids and Gas'!$N$69</definedName>
    <definedName name="os_nv_ng_tot_np_res_nb">'Part4-Total Liquids and Gas'!$S$69</definedName>
    <definedName name="os_nv_ng_tot_p_res_nb">'Part4-Total Liquids and Gas'!$R$69</definedName>
    <definedName name="os_nv_p4_comments_tx">'Part4-Total Liquids and Gas'!$T$69</definedName>
    <definedName name="os_or_crude_acq_nb">'Part4-Total Liquids and Gas'!$J$70</definedName>
    <definedName name="os_or_crude_div_nb">'Part4-Total Liquids and Gas'!$I$70</definedName>
    <definedName name="os_or_crude_exdisc_nb">'Part4-Total Liquids and Gas'!$K$70</definedName>
    <definedName name="os_or_crude_prod_nb">'Part4-Total Liquids and Gas'!$H$70</definedName>
    <definedName name="os_or_crude_tot_np_res_nb">'Part4-Total Liquids and Gas'!$M$70</definedName>
    <definedName name="os_or_crude_tot_p_res_nb">'Part4-Total Liquids and Gas'!$L$70</definedName>
    <definedName name="os_or_ng_acq_nb">'Part4-Total Liquids and Gas'!$P$70</definedName>
    <definedName name="os_or_ng_div_nb">'Part4-Total Liquids and Gas'!$O$70</definedName>
    <definedName name="os_or_ng_exdisc_nb">'Part4-Total Liquids and Gas'!$Q$70</definedName>
    <definedName name="os_or_ng_prod_nb">'Part4-Total Liquids and Gas'!$N$70</definedName>
    <definedName name="os_or_ng_tot_np_res_nb">'Part4-Total Liquids and Gas'!$S$70</definedName>
    <definedName name="os_or_ng_tot_p_res_nb">'Part4-Total Liquids and Gas'!$R$70</definedName>
    <definedName name="os_or_p4_comments_tx">'Part4-Total Liquids and Gas'!$T$70</definedName>
    <definedName name="os_st_crude_acq_nb">'Part4-Total Liquids and Gas'!$J$73</definedName>
    <definedName name="os_st_crude_div_nb">'Part4-Total Liquids and Gas'!$I$73</definedName>
    <definedName name="os_st_crude_exdisc_nb">'Part4-Total Liquids and Gas'!$K$73</definedName>
    <definedName name="os_st_crude_prod_nb">'Part4-Total Liquids and Gas'!$H$73</definedName>
    <definedName name="os_st_crude_tot_np_res_nb">'Part4-Total Liquids and Gas'!$M$73</definedName>
    <definedName name="os_st_crude_tot_p_res_nb">'Part4-Total Liquids and Gas'!$L$73</definedName>
    <definedName name="os_st_ng_acq_nb">'Part4-Total Liquids and Gas'!$P$73</definedName>
    <definedName name="os_st_ng_div_nb">'Part4-Total Liquids and Gas'!$O$73</definedName>
    <definedName name="os_st_ng_exdisc_nb">'Part4-Total Liquids and Gas'!$Q$73</definedName>
    <definedName name="os_st_ng_prod_nb">'Part4-Total Liquids and Gas'!$N$73</definedName>
    <definedName name="os_st_ng_tot_np_res_nb">'Part4-Total Liquids and Gas'!$S$73</definedName>
    <definedName name="os_st_ng_tot_p_res_nb">'Part4-Total Liquids and Gas'!$R$73</definedName>
    <definedName name="os_tn_crude_acq_nb">'Part4-Total Liquids and Gas'!$J$71</definedName>
    <definedName name="os_tn_crude_div_nb">'Part4-Total Liquids and Gas'!$I$71</definedName>
    <definedName name="os_tn_crude_exdisc_nb">'Part4-Total Liquids and Gas'!$K$71</definedName>
    <definedName name="os_tn_crude_prod_nb">'Part4-Total Liquids and Gas'!$H$71</definedName>
    <definedName name="os_tn_crude_tot_np_res_nb">'Part4-Total Liquids and Gas'!$M$71</definedName>
    <definedName name="os_tn_crude_tot_p_res_nb">'Part4-Total Liquids and Gas'!$L$71</definedName>
    <definedName name="os_tn_ng_acq_nb">'Part4-Total Liquids and Gas'!$P$71</definedName>
    <definedName name="os_tn_ng_div_nb">'Part4-Total Liquids and Gas'!$O$71</definedName>
    <definedName name="os_tn_ng_exdisc_nb">'Part4-Total Liquids and Gas'!$Q$71</definedName>
    <definedName name="os_tn_ng_prod_nb">'Part4-Total Liquids and Gas'!$N$71</definedName>
    <definedName name="os_tn_ng_tot_np_res_nb">'Part4-Total Liquids and Gas'!$S$71</definedName>
    <definedName name="os_tn_ng_tot_p_res_nb">'Part4-Total Liquids and Gas'!$R$71</definedName>
    <definedName name="os_tn_p4_comments_tx">'Part4-Total Liquids and Gas'!$T$71</definedName>
    <definedName name="oss_al_p5_comments_tx">'Part5-Shale Liquids and Gas'!$T$35</definedName>
    <definedName name="oss_al_sng_acq_nb">'Part5-Shale Liquids and Gas'!$P$35</definedName>
    <definedName name="oss_al_sng_div_nb">'Part5-Shale Liquids and Gas'!$O$35</definedName>
    <definedName name="oss_al_sng_exdisc_nb">'Part5-Shale Liquids and Gas'!$Q$35</definedName>
    <definedName name="oss_al_sng_prod_nb">'Part5-Shale Liquids and Gas'!$N$35</definedName>
    <definedName name="oss_al_sng_tot_np_res_nb">'Part5-Shale Liquids and Gas'!$S$35</definedName>
    <definedName name="oss_al_sng_tot_p_res_nb">'Part5-Shale Liquids and Gas'!$R$35</definedName>
    <definedName name="oss_al_soc_acq_nb">'Part5-Shale Liquids and Gas'!$J$35</definedName>
    <definedName name="oss_al_soc_div_nb">'Part5-Shale Liquids and Gas'!$I$35</definedName>
    <definedName name="oss_al_soc_exdisc_nb">'Part5-Shale Liquids and Gas'!$K$35</definedName>
    <definedName name="oss_al_soc_prod_nb">'Part5-Shale Liquids and Gas'!$H$35</definedName>
    <definedName name="oss_al_soc_tot_np_res_nb">'Part5-Shale Liquids and Gas'!$M$35</definedName>
    <definedName name="oss_al_soc_tot_p_res_nb">'Part5-Shale Liquids and Gas'!$L$35</definedName>
    <definedName name="oss_ca_p5_comments_tx">'Part5-Shale Liquids and Gas'!$T$36</definedName>
    <definedName name="oss_ca_sng_acq_nb">'Part5-Shale Liquids and Gas'!$P$36</definedName>
    <definedName name="oss_ca_sng_div_nb">'Part5-Shale Liquids and Gas'!$O$36</definedName>
    <definedName name="oss_ca_sng_exdisc_nb">'Part5-Shale Liquids and Gas'!$Q$36</definedName>
    <definedName name="oss_ca_sng_prod_nb">'Part5-Shale Liquids and Gas'!$N$36</definedName>
    <definedName name="oss_ca_sng_tot_np_res_nb">'Part5-Shale Liquids and Gas'!$S$36</definedName>
    <definedName name="oss_ca_sng_tot_p_res_nb">'Part5-Shale Liquids and Gas'!$R$36</definedName>
    <definedName name="oss_ca_soc_acq_nb">'Part5-Shale Liquids and Gas'!$J$36</definedName>
    <definedName name="oss_ca_soc_div_nb">'Part5-Shale Liquids and Gas'!$I$36</definedName>
    <definedName name="oss_ca_soc_exdisc_nb">'Part5-Shale Liquids and Gas'!$K$36</definedName>
    <definedName name="oss_ca_soc_prod_nb">'Part5-Shale Liquids and Gas'!$H$36</definedName>
    <definedName name="oss_ca_soc_tot_np_res_nb">'Part5-Shale Liquids and Gas'!$M$36</definedName>
    <definedName name="oss_ca_soc_tot_p_res_nb">'Part5-Shale Liquids and Gas'!$L$36</definedName>
    <definedName name="oss_il_p5_comments_tx">'Part5-Shale Liquids and Gas'!$T$37</definedName>
    <definedName name="oss_il_sng_acq_nb">'Part5-Shale Liquids and Gas'!$P$37</definedName>
    <definedName name="oss_il_sng_div_nb">'Part5-Shale Liquids and Gas'!$O$37</definedName>
    <definedName name="oss_il_sng_exdisc_nb">'Part5-Shale Liquids and Gas'!$Q$37</definedName>
    <definedName name="oss_il_sng_prod_nb">'Part5-Shale Liquids and Gas'!$N$37</definedName>
    <definedName name="oss_il_sng_tot_np_res_nb">'Part5-Shale Liquids and Gas'!$S$37</definedName>
    <definedName name="oss_il_sng_tot_p_res_nb">'Part5-Shale Liquids and Gas'!$R$37</definedName>
    <definedName name="oss_il_soc_acq_nb">'Part5-Shale Liquids and Gas'!$J$37</definedName>
    <definedName name="oss_il_soc_div_nb">'Part5-Shale Liquids and Gas'!$I$37</definedName>
    <definedName name="oss_il_soc_exdisc_nb">'Part5-Shale Liquids and Gas'!$K$37</definedName>
    <definedName name="oss_il_soc_prod_nb">'Part5-Shale Liquids and Gas'!$H$37</definedName>
    <definedName name="oss_il_soc_tot_np_res_nb">'Part5-Shale Liquids and Gas'!$M$37</definedName>
    <definedName name="oss_il_soc_tot_p_res_nb">'Part5-Shale Liquids and Gas'!$L$37</definedName>
    <definedName name="oss_in_p5_comments_tx">'Part5-Shale Liquids and Gas'!$T$38</definedName>
    <definedName name="oss_in_sng_acq_nb">'Part5-Shale Liquids and Gas'!$P$38</definedName>
    <definedName name="oss_in_sng_div_nb">'Part5-Shale Liquids and Gas'!$O$38</definedName>
    <definedName name="oss_in_sng_exdisc_nb">'Part5-Shale Liquids and Gas'!$Q$38</definedName>
    <definedName name="oss_in_sng_prod_nb">'Part5-Shale Liquids and Gas'!$N$38</definedName>
    <definedName name="oss_in_sng_tot_np_res_nb">'Part5-Shale Liquids and Gas'!$S$38</definedName>
    <definedName name="oss_in_sng_tot_p_res_nb">'Part5-Shale Liquids and Gas'!$R$38</definedName>
    <definedName name="oss_in_soc_acq_nb">'Part5-Shale Liquids and Gas'!$J$38</definedName>
    <definedName name="oss_in_soc_div_nb">'Part5-Shale Liquids and Gas'!$I$38</definedName>
    <definedName name="oss_in_soc_exdisc_nb">'Part5-Shale Liquids and Gas'!$K$38</definedName>
    <definedName name="oss_in_soc_prod_nb">'Part5-Shale Liquids and Gas'!$H$38</definedName>
    <definedName name="oss_in_soc_tot_np_res_nb">'Part5-Shale Liquids and Gas'!$M$38</definedName>
    <definedName name="oss_in_soc_tot_p_res_nb">'Part5-Shale Liquids and Gas'!$L$38</definedName>
    <definedName name="oss_nl_p5_comments_tx">'Part5-Shale Liquids and Gas'!$T$42</definedName>
    <definedName name="oss_nl_sng_acq_nb">'Part5-Shale Liquids and Gas'!$P$42</definedName>
    <definedName name="oss_nl_sng_div_nb">'Part5-Shale Liquids and Gas'!$O$42</definedName>
    <definedName name="oss_nl_sng_exdisc_nb">'Part5-Shale Liquids and Gas'!$Q$42</definedName>
    <definedName name="oss_nl_sng_prod_nb">'Part5-Shale Liquids and Gas'!$N$42</definedName>
    <definedName name="oss_nl_sng_tot_np_res_nb">'Part5-Shale Liquids and Gas'!$S$42</definedName>
    <definedName name="oss_nl_sng_tot_p_res_nb">'Part5-Shale Liquids and Gas'!$R$42</definedName>
    <definedName name="oss_nl_soc_acq_nb">'Part5-Shale Liquids and Gas'!$J$42</definedName>
    <definedName name="oss_nl_soc_div_nb">'Part5-Shale Liquids and Gas'!$I$42</definedName>
    <definedName name="oss_nl_soc_exdisc_nb">'Part5-Shale Liquids and Gas'!$K$42</definedName>
    <definedName name="oss_nl_soc_prod_nb">'Part5-Shale Liquids and Gas'!$H$42</definedName>
    <definedName name="oss_nl_soc_tot_np_res_nb">'Part5-Shale Liquids and Gas'!$M$42</definedName>
    <definedName name="oss_nl_soc_tot_p_res_nb">'Part5-Shale Liquids and Gas'!$L$42</definedName>
    <definedName name="oss_nl_tx">'Part5-Shale Liquids and Gas'!$B$42</definedName>
    <definedName name="oss_ny_p5_comments_tx">'Part5-Shale Liquids and Gas'!$T$39</definedName>
    <definedName name="oss_ny_sng_acq_nb">'Part5-Shale Liquids and Gas'!$P$39</definedName>
    <definedName name="oss_ny_sng_div_nb">'Part5-Shale Liquids and Gas'!$O$39</definedName>
    <definedName name="oss_ny_sng_exdisc_nb">'Part5-Shale Liquids and Gas'!$Q$39</definedName>
    <definedName name="oss_ny_sng_prod_nb">'Part5-Shale Liquids and Gas'!$N$39</definedName>
    <definedName name="oss_ny_sng_tot_np_res_nb">'Part5-Shale Liquids and Gas'!$S$39</definedName>
    <definedName name="oss_ny_sng_tot_p_res_nb">'Part5-Shale Liquids and Gas'!$R$39</definedName>
    <definedName name="oss_ny_soc_acq_nb">'Part5-Shale Liquids and Gas'!$J$39</definedName>
    <definedName name="oss_ny_soc_div_nb">'Part5-Shale Liquids and Gas'!$I$39</definedName>
    <definedName name="oss_ny_soc_exdisc_nb">'Part5-Shale Liquids and Gas'!$K$39</definedName>
    <definedName name="oss_ny_soc_prod_nb">'Part5-Shale Liquids and Gas'!$H$39</definedName>
    <definedName name="oss_ny_soc_tot_np_res_nb">'Part5-Shale Liquids and Gas'!$M$39</definedName>
    <definedName name="oss_ny_soc_tot_p_res_nb">'Part5-Shale Liquids and Gas'!$L$39</definedName>
    <definedName name="oss_st_p5_comments_tx">'Part5-Shale Liquids and Gas'!$T$43</definedName>
    <definedName name="oss_st_sng_acq_nb">'Part5-Shale Liquids and Gas'!$P$43</definedName>
    <definedName name="oss_st_sng_div_nb">'Part5-Shale Liquids and Gas'!$O$43</definedName>
    <definedName name="oss_st_sng_exdisc_nb">'Part5-Shale Liquids and Gas'!$Q$43</definedName>
    <definedName name="oss_st_sng_prod_nb">'Part5-Shale Liquids and Gas'!$N$43</definedName>
    <definedName name="oss_st_sng_tot_np_res_nb">'Part5-Shale Liquids and Gas'!$S$43</definedName>
    <definedName name="oss_st_sng_tot_p_res_nb">'Part5-Shale Liquids and Gas'!$R$43</definedName>
    <definedName name="oss_st_soc_acq_nb">'Part5-Shale Liquids and Gas'!$J$43</definedName>
    <definedName name="oss_st_soc_div_nb">'Part5-Shale Liquids and Gas'!$I$43</definedName>
    <definedName name="oss_st_soc_exdisc_nb">'Part5-Shale Liquids and Gas'!$K$43</definedName>
    <definedName name="oss_st_soc_prod_nb">'Part5-Shale Liquids and Gas'!$H$43</definedName>
    <definedName name="oss_st_soc_tot_np_res_nb">'Part5-Shale Liquids and Gas'!$M$43</definedName>
    <definedName name="oss_st_soc_tot_p_res_nb">'Part5-Shale Liquids and Gas'!$L$43</definedName>
    <definedName name="oss_tn_p5_comments_tx">'Part5-Shale Liquids and Gas'!$T$40</definedName>
    <definedName name="oss_tn_sng_acq_nb">'Part5-Shale Liquids and Gas'!$P$40</definedName>
    <definedName name="oss_tn_sng_div_nb">'Part5-Shale Liquids and Gas'!$O$40</definedName>
    <definedName name="oss_tn_sng_exdisc_nb">'Part5-Shale Liquids and Gas'!$Q$40</definedName>
    <definedName name="oss_tn_sng_prod_nb">'Part5-Shale Liquids and Gas'!$N$40</definedName>
    <definedName name="oss_tn_sng_tot_np_res_nb">'Part5-Shale Liquids and Gas'!$S$40</definedName>
    <definedName name="oss_tn_sng_tot_p_res_nb">'Part5-Shale Liquids and Gas'!$R$40</definedName>
    <definedName name="oss_tn_soc_acq_nb">'Part5-Shale Liquids and Gas'!$J$40</definedName>
    <definedName name="oss_tn_soc_div_nb">'Part5-Shale Liquids and Gas'!$I$40</definedName>
    <definedName name="oss_tn_soc_exdisc_nb">'Part5-Shale Liquids and Gas'!$K$40</definedName>
    <definedName name="oss_tn_soc_prod_nb">'Part5-Shale Liquids and Gas'!$H$40</definedName>
    <definedName name="oss_tn_soc_tot_np_res_nb">'Part5-Shale Liquids and Gas'!$M$40</definedName>
    <definedName name="oss_tn_soc_tot_p_res_nb">'Part5-Shale Liquids and Gas'!$L$40</definedName>
    <definedName name="oss_ut_p5_comments_tx">'Part5-Shale Liquids and Gas'!$T$41</definedName>
    <definedName name="oss_ut_sng_acq_nb">'Part5-Shale Liquids and Gas'!$P$41</definedName>
    <definedName name="oss_ut_sng_div_nb">'Part5-Shale Liquids and Gas'!$O$41</definedName>
    <definedName name="oss_ut_sng_exdisc_nb">'Part5-Shale Liquids and Gas'!$Q$41</definedName>
    <definedName name="oss_ut_sng_prod_nb">'Part5-Shale Liquids and Gas'!$N$41</definedName>
    <definedName name="oss_ut_sng_tot_np_res_nb">'Part5-Shale Liquids and Gas'!$S$41</definedName>
    <definedName name="oss_ut_sng_tot_p_res_nb">'Part5-Shale Liquids and Gas'!$R$41</definedName>
    <definedName name="oss_ut_soc_acq_nb">'Part5-Shale Liquids and Gas'!$J$41</definedName>
    <definedName name="oss_ut_soc_div_nb">'Part5-Shale Liquids and Gas'!$I$41</definedName>
    <definedName name="oss_ut_soc_exdisc_nb">'Part5-Shale Liquids and Gas'!$K$41</definedName>
    <definedName name="oss_ut_soc_prod_nb">'Part5-Shale Liquids and Gas'!$H$41</definedName>
    <definedName name="oss_ut_soc_tot_np_res_nb">'Part5-Shale Liquids and Gas'!$M$41</definedName>
    <definedName name="oss_ut_soc_tot_p_res_nb">'Part5-Shale Liquids and Gas'!$L$41</definedName>
    <definedName name="pa_crude_acq_nb">'Part4-Total Liquids and Gas'!$J$35</definedName>
    <definedName name="pa_crude_div_nb">'Part4-Total Liquids and Gas'!$I$35</definedName>
    <definedName name="pa_crude_exdisc_nb">'Part4-Total Liquids and Gas'!$K$35</definedName>
    <definedName name="pa_crude_prod_nb">'Part4-Total Liquids and Gas'!$H$35</definedName>
    <definedName name="pa_crude_tot_np_res_nb">'Part4-Total Liquids and Gas'!$M$35</definedName>
    <definedName name="pa_crude_tot_p_res_nb">'Part4-Total Liquids and Gas'!$L$35</definedName>
    <definedName name="pa_ng_acq_nb">'Part4-Total Liquids and Gas'!$P$35</definedName>
    <definedName name="pa_ng_div_nb">'Part4-Total Liquids and Gas'!$O$35</definedName>
    <definedName name="pa_ng_exdisc_nb">'Part4-Total Liquids and Gas'!$Q$35</definedName>
    <definedName name="pa_ng_prod_nb">'Part4-Total Liquids and Gas'!$N$35</definedName>
    <definedName name="pa_ng_tot_np_res_nb">'Part4-Total Liquids and Gas'!$S$35</definedName>
    <definedName name="pa_ng_tot_p_res_nb">'Part4-Total Liquids and Gas'!$R$35</definedName>
    <definedName name="pa_p4_comments_tx">'Part4-Total Liquids and Gas'!$T$35</definedName>
    <definedName name="pa_p5_comments_tx">'Part5-Shale Liquids and Gas'!$T$19</definedName>
    <definedName name="pa_sng_acq_nb">'Part5-Shale Liquids and Gas'!$P$19</definedName>
    <definedName name="pa_sng_div_nb">'Part5-Shale Liquids and Gas'!$O$19</definedName>
    <definedName name="pa_sng_exdisc_nb">'Part5-Shale Liquids and Gas'!$Q$19</definedName>
    <definedName name="pa_sng_prod_nb">'Part5-Shale Liquids and Gas'!$N$19</definedName>
    <definedName name="pa_sng_tot_np_res_nb">'Part5-Shale Liquids and Gas'!$S$19</definedName>
    <definedName name="pa_sng_tot_p_res_nb">'Part5-Shale Liquids and Gas'!$R$19</definedName>
    <definedName name="pa_soc_acq_nb">'Part5-Shale Liquids and Gas'!$J$19</definedName>
    <definedName name="pa_soc_div_nb">'Part5-Shale Liquids and Gas'!$I$19</definedName>
    <definedName name="pa_soc_exdisc_nb">'Part5-Shale Liquids and Gas'!$K$19</definedName>
    <definedName name="pa_soc_prod_nb">'Part5-Shale Liquids and Gas'!$H$19</definedName>
    <definedName name="pa_soc_tot_np_res_nb">'Part5-Shale Liquids and Gas'!$M$19</definedName>
    <definedName name="pa_soc_tot_p_res_nb">'Part5-Shale Liquids and Gas'!$L$19</definedName>
    <definedName name="parent_addr1_tx">'Parts1-3-Company Info Approval'!$G$72</definedName>
    <definedName name="parent_city_tx">'Parts1-3-Company Info Approval'!$G$73</definedName>
    <definedName name="parent_info_changed_yn">'Parts1-3-Company Info Approval'!$C$74</definedName>
    <definedName name="parent_name_tx">'Parts1-3-Company Info Approval'!$G$71</definedName>
    <definedName name="parent_no">'Parts1-3-Company Info Approval'!$C$69</definedName>
    <definedName name="parent_state_cd">'Parts1-3-Company Info Approval'!$J$73</definedName>
    <definedName name="parent_yn">'Parts1-3-Company Info Approval'!$C$70</definedName>
    <definedName name="parent_zip_code_tx">'Parts1-3-Company Info Approval'!$M$73</definedName>
    <definedName name="_xlnm.Print_Area" localSheetId="5">Part4Fieldnames!$A$1:$T$74</definedName>
    <definedName name="_xlnm.Print_Area" localSheetId="3">Part4MaxEdits!$A$1:$T$75</definedName>
    <definedName name="_xlnm.Print_Area" localSheetId="1">'Part4-Total Liquids and Gas'!$A$1:$T$71</definedName>
    <definedName name="_xlnm.Print_Area" localSheetId="6">Part5Fieldnames!$A$1:$T$44</definedName>
    <definedName name="_xlnm.Print_Area" localSheetId="4">Part5MaxEdits!$A$1:$T$44</definedName>
    <definedName name="_xlnm.Print_Area" localSheetId="2">'Part5-Shale Liquids and Gas'!$A$1:$T$43</definedName>
    <definedName name="_xlnm.Print_Area" localSheetId="0">'Parts1-3-Company Info Approval'!$A$1:$O$88</definedName>
    <definedName name="_xlnm.Print_Titles" localSheetId="5">Part4Fieldnames!$4:$6</definedName>
    <definedName name="_xlnm.Print_Titles" localSheetId="3">Part4MaxEdits!$4:$6</definedName>
    <definedName name="_xlnm.Print_Titles" localSheetId="1">'Part4-Total Liquids and Gas'!$4:$6</definedName>
    <definedName name="_xlnm.Print_Titles" localSheetId="6">Part5Fieldnames!$4:$6</definedName>
    <definedName name="_xlnm.Print_Titles" localSheetId="4">Part5MaxEdits!$4:$6</definedName>
    <definedName name="_xlnm.Print_Titles" localSheetId="2">'Part5-Shale Liquids and Gas'!$A:$B,'Part5-Shale Liquids and Gas'!$4:$6</definedName>
    <definedName name="respondent_name_tx">'Parts1-3-Company Info Approval'!$F$13</definedName>
    <definedName name="resub_yn">'Parts1-3-Company Info Approval'!$F$7</definedName>
    <definedName name="sd_crude_acq_nb">'Part4-Total Liquids and Gas'!$J$36</definedName>
    <definedName name="sd_crude_div_nb">'Part4-Total Liquids and Gas'!$I$36</definedName>
    <definedName name="sd_crude_exdisc_nb">'Part4-Total Liquids and Gas'!$K$36</definedName>
    <definedName name="sd_crude_prod_nb">'Part4-Total Liquids and Gas'!$H$36</definedName>
    <definedName name="sd_crude_tot_np_res_nb">'Part4-Total Liquids and Gas'!$M$36</definedName>
    <definedName name="sd_crude_tot_p_res_nb">'Part4-Total Liquids and Gas'!$L$36</definedName>
    <definedName name="sd_ng_acq_nb">'Part4-Total Liquids and Gas'!$P$36</definedName>
    <definedName name="sd_ng_div_nb">'Part4-Total Liquids and Gas'!$O$36</definedName>
    <definedName name="sd_ng_exdisc_nb">'Part4-Total Liquids and Gas'!$Q$36</definedName>
    <definedName name="sd_ng_prod_nb">'Part4-Total Liquids and Gas'!$N$36</definedName>
    <definedName name="sd_ng_tot_np_res_nb">'Part4-Total Liquids and Gas'!$S$36</definedName>
    <definedName name="sd_ng_tot_p_res_nb">'Part4-Total Liquids and Gas'!$R$36</definedName>
    <definedName name="sd_p4_comments_tx">'Part4-Total Liquids and Gas'!$T$36</definedName>
    <definedName name="sd_p5_comments_tx">'Part5-Shale Liquids and Gas'!$T$20</definedName>
    <definedName name="sd_sng_acq_nb">'Part5-Shale Liquids and Gas'!$P$20</definedName>
    <definedName name="sd_sng_div_nb">'Part5-Shale Liquids and Gas'!$O$20</definedName>
    <definedName name="sd_sng_exdisc_nb">'Part5-Shale Liquids and Gas'!$Q$20</definedName>
    <definedName name="sd_sng_prod_nb">'Part5-Shale Liquids and Gas'!$N$20</definedName>
    <definedName name="sd_sng_tot_np_res_nb">'Part5-Shale Liquids and Gas'!$S$20</definedName>
    <definedName name="sd_sng_tot_p_res_nb">'Part5-Shale Liquids and Gas'!$R$20</definedName>
    <definedName name="sd_soc_acq_nb">'Part5-Shale Liquids and Gas'!$J$20</definedName>
    <definedName name="sd_soc_div_nb">'Part5-Shale Liquids and Gas'!$I$20</definedName>
    <definedName name="sd_soc_exdisc_nb">'Part5-Shale Liquids and Gas'!$K$20</definedName>
    <definedName name="sd_soc_prod_nb">'Part5-Shale Liquids and Gas'!$H$20</definedName>
    <definedName name="sd_soc_tot_np_res_nb">'Part5-Shale Liquids and Gas'!$M$20</definedName>
    <definedName name="sd_soc_tot_p_res_nb">'Part5-Shale Liquids and Gas'!$L$20</definedName>
    <definedName name="sold_comp_props_no">'Parts1-3-Company Info Approval'!$C$34</definedName>
    <definedName name="sold_comp_props_no_edb">'Parts1-3-Company Info Approval'!$A$34</definedName>
    <definedName name="sold_comp_yn">'Parts1-3-Company Info Approval'!$C$35</definedName>
    <definedName name="sold_comp_yn_edb">'Parts1-3-Company Info Approval'!$A$35</definedName>
    <definedName name="sold_list_tx">'Parts1-3-Company Info Approval'!$C$39</definedName>
    <definedName name="sold_props_yn">'Parts1-3-Company Info Approval'!$C$36</definedName>
    <definedName name="sold_props_yn_edb">'Parts1-3-Company Info Approval'!$A$36</definedName>
    <definedName name="subsidiary_list_tx">'Parts1-3-Company Info Approval'!$C$61</definedName>
    <definedName name="subsidiary_no">'Parts1-3-Company Info Approval'!$C$58</definedName>
    <definedName name="subsidiary_yn">'Parts1-3-Company Info Approval'!$C$59</definedName>
    <definedName name="Tbl_State_Part4OtherStateList">StateSubdivCodes!$P$4:$P$19</definedName>
    <definedName name="Tbl_State_Part5OtherStateList">StateSubdivCodes!$R$4:$R$30</definedName>
    <definedName name="Tbl_States_STCODE_List">Tbl_States[STCODE]</definedName>
    <definedName name="tx_d1_crude_acq_nb">'Part4-Total Liquids and Gas'!$J$37</definedName>
    <definedName name="tx_d1_crude_div_nb">'Part4-Total Liquids and Gas'!$I$37</definedName>
    <definedName name="tx_d1_crude_exdisc_nb">'Part4-Total Liquids and Gas'!$K$37</definedName>
    <definedName name="tx_d1_crude_prod_nb">'Part4-Total Liquids and Gas'!$H$37</definedName>
    <definedName name="tx_d1_crude_tot_np_res_nb">'Part4-Total Liquids and Gas'!$M$37</definedName>
    <definedName name="tx_d1_crude_tot_p_res_nb">'Part4-Total Liquids and Gas'!$L$37</definedName>
    <definedName name="tx_d1_ng_acq_nb">'Part4-Total Liquids and Gas'!$P$37</definedName>
    <definedName name="tx_d1_ng_div_nb">'Part4-Total Liquids and Gas'!$O$37</definedName>
    <definedName name="tx_d1_ng_exdisc_nb">'Part4-Total Liquids and Gas'!$Q$37</definedName>
    <definedName name="tx_d1_ng_prod_nb">'Part4-Total Liquids and Gas'!$N$37</definedName>
    <definedName name="tx_d1_ng_tot_np_res_nb">'Part4-Total Liquids and Gas'!$S$37</definedName>
    <definedName name="tx_d1_ng_tot_p_res_nb">'Part4-Total Liquids and Gas'!$R$37</definedName>
    <definedName name="tx_d1_p4_comments_tx">'Part4-Total Liquids and Gas'!$T$37</definedName>
    <definedName name="tx_d1_p5_comments_tx">'Part5-Shale Liquids and Gas'!$T$21</definedName>
    <definedName name="tx_d1_sng_acq_nb">'Part5-Shale Liquids and Gas'!$P$21</definedName>
    <definedName name="tx_d1_sng_div_nb">'Part5-Shale Liquids and Gas'!$O$21</definedName>
    <definedName name="tx_d1_sng_exdisc_nb">'Part5-Shale Liquids and Gas'!$Q$21</definedName>
    <definedName name="tx_d1_sng_prod_nb">'Part5-Shale Liquids and Gas'!$N$21</definedName>
    <definedName name="tx_d1_sng_tot_np_res_nb">'Part5-Shale Liquids and Gas'!$S$21</definedName>
    <definedName name="tx_d1_sng_tot_p_res_nb">'Part5-Shale Liquids and Gas'!$R$21</definedName>
    <definedName name="tx_d1_soc_acq_nb">'Part5-Shale Liquids and Gas'!$J$21</definedName>
    <definedName name="tx_d1_soc_div_nb">'Part5-Shale Liquids and Gas'!$I$21</definedName>
    <definedName name="tx_d1_soc_exdisc_nb">'Part5-Shale Liquids and Gas'!$K$21</definedName>
    <definedName name="tx_d1_soc_prod_nb">'Part5-Shale Liquids and Gas'!$H$21</definedName>
    <definedName name="tx_d1_soc_tot_np_res_nb">'Part5-Shale Liquids and Gas'!$M$21</definedName>
    <definedName name="tx_d1_soc_tot_p_res_nb">'Part5-Shale Liquids and Gas'!$L$21</definedName>
    <definedName name="tx_d10_crude_acq_nb">'Part4-Total Liquids and Gas'!$J$48</definedName>
    <definedName name="tx_d10_crude_div_nb">'Part4-Total Liquids and Gas'!$I$48</definedName>
    <definedName name="tx_d10_crude_exdisc_nb">'Part4-Total Liquids and Gas'!$K$48</definedName>
    <definedName name="tx_d10_crude_prod_nb">'Part4-Total Liquids and Gas'!$H$48</definedName>
    <definedName name="tx_d10_crude_tot_np_res_nb">'Part4-Total Liquids and Gas'!$M$48</definedName>
    <definedName name="tx_d10_crude_tot_p_res_nb">'Part4-Total Liquids and Gas'!$L$48</definedName>
    <definedName name="tx_d10_ng_acq_nb">'Part4-Total Liquids and Gas'!$P$48</definedName>
    <definedName name="tx_d10_ng_div_nb">'Part4-Total Liquids and Gas'!$O$48</definedName>
    <definedName name="tx_d10_ng_exdisc_nb">'Part4-Total Liquids and Gas'!$Q$48</definedName>
    <definedName name="tx_d10_ng_prod_nb">'Part4-Total Liquids and Gas'!$N$48</definedName>
    <definedName name="tx_d10_ng_tot_np_res_nb">'Part4-Total Liquids and Gas'!$S$48</definedName>
    <definedName name="tx_d10_ng_tot_p_res_nb">'Part4-Total Liquids and Gas'!$R$48</definedName>
    <definedName name="tx_d10_p4_comments_tx">'Part4-Total Liquids and Gas'!$T$48</definedName>
    <definedName name="tx_d2_on_crude_acq_nb">'Part4-Total Liquids and Gas'!$J$38</definedName>
    <definedName name="tx_d2_on_crude_div_nb">'Part4-Total Liquids and Gas'!$I$38</definedName>
    <definedName name="tx_d2_on_crude_exdisc_nb">'Part4-Total Liquids and Gas'!$K$38</definedName>
    <definedName name="tx_d2_on_crude_prod_nb">'Part4-Total Liquids and Gas'!$H$38</definedName>
    <definedName name="tx_d2_on_crude_tot_np_res_nb">'Part4-Total Liquids and Gas'!$M$38</definedName>
    <definedName name="tx_d2_on_crude_tot_p_res_nb">'Part4-Total Liquids and Gas'!$L$38</definedName>
    <definedName name="tx_d2_on_ng_acq_nb">'Part4-Total Liquids and Gas'!$P$38</definedName>
    <definedName name="tx_d2_on_ng_div_nb">'Part4-Total Liquids and Gas'!$O$38</definedName>
    <definedName name="tx_d2_on_ng_exdisc_nb">'Part4-Total Liquids and Gas'!$Q$38</definedName>
    <definedName name="tx_d2_on_ng_prod_nb">'Part4-Total Liquids and Gas'!$N$38</definedName>
    <definedName name="tx_d2_on_ng_tot_np_res_nb">'Part4-Total Liquids and Gas'!$S$38</definedName>
    <definedName name="tx_d2_on_ng_tot_p_res_nb">'Part4-Total Liquids and Gas'!$R$38</definedName>
    <definedName name="tx_d2_on_p4_comments_tx">'Part4-Total Liquids and Gas'!$T$38</definedName>
    <definedName name="tx_d2_p5_comments_tx">'Part5-Shale Liquids and Gas'!$T$22</definedName>
    <definedName name="tx_d2_sng_acq_nb">'Part5-Shale Liquids and Gas'!$P$22</definedName>
    <definedName name="tx_d2_sng_div_nb">'Part5-Shale Liquids and Gas'!$O$22</definedName>
    <definedName name="tx_d2_sng_exdisc_nb">'Part5-Shale Liquids and Gas'!$Q$22</definedName>
    <definedName name="tx_d2_sng_prod_nb">'Part5-Shale Liquids and Gas'!$N$22</definedName>
    <definedName name="tx_d2_sng_tot_np_res_nb">'Part5-Shale Liquids and Gas'!$S$22</definedName>
    <definedName name="tx_d2_sng_tot_p_res_nb">'Part5-Shale Liquids and Gas'!$R$22</definedName>
    <definedName name="tx_d2_soc_acq_nb">'Part5-Shale Liquids and Gas'!$J$22</definedName>
    <definedName name="tx_d2_soc_div_nb">'Part5-Shale Liquids and Gas'!$I$22</definedName>
    <definedName name="tx_d2_soc_exdisc_nb">'Part5-Shale Liquids and Gas'!$K$22</definedName>
    <definedName name="tx_d2_soc_prod_nb">'Part5-Shale Liquids and Gas'!$H$22</definedName>
    <definedName name="tx_d2_soc_tot_np_res_nb">'Part5-Shale Liquids and Gas'!$M$22</definedName>
    <definedName name="tx_d2_soc_tot_p_res_nb">'Part5-Shale Liquids and Gas'!$L$22</definedName>
    <definedName name="tx_d3_on_crude_acq_nb">'Part4-Total Liquids and Gas'!$J$39</definedName>
    <definedName name="tx_d3_on_crude_div_nb">'Part4-Total Liquids and Gas'!$I$39</definedName>
    <definedName name="tx_d3_on_crude_exdisc_nb">'Part4-Total Liquids and Gas'!$K$39</definedName>
    <definedName name="tx_d3_on_crude_prod_nb">'Part4-Total Liquids and Gas'!$H$39</definedName>
    <definedName name="tx_d3_on_crude_tot_np_res_nb">'Part4-Total Liquids and Gas'!$M$39</definedName>
    <definedName name="tx_d3_on_crude_tot_p_res_nb">'Part4-Total Liquids and Gas'!$L$39</definedName>
    <definedName name="tx_d3_on_ng_acq_nb">'Part4-Total Liquids and Gas'!$P$39</definedName>
    <definedName name="tx_d3_on_ng_div_nb">'Part4-Total Liquids and Gas'!$O$39</definedName>
    <definedName name="tx_d3_on_ng_exdisc_nb">'Part4-Total Liquids and Gas'!$Q$39</definedName>
    <definedName name="tx_d3_on_ng_prod_nb">'Part4-Total Liquids and Gas'!$N$39</definedName>
    <definedName name="tx_d3_on_ng_tot_np_res_nb">'Part4-Total Liquids and Gas'!$S$39</definedName>
    <definedName name="tx_d3_on_ng_tot_p_res_nb">'Part4-Total Liquids and Gas'!$R$39</definedName>
    <definedName name="tx_d3_on_p4_comments_tx">'Part4-Total Liquids and Gas'!$T$39</definedName>
    <definedName name="tx_d3_p5_comments_tx">'Part5-Shale Liquids and Gas'!$T$23</definedName>
    <definedName name="tx_d3_sng_acq_nb">'Part5-Shale Liquids and Gas'!$P$23</definedName>
    <definedName name="tx_d3_sng_div_nb">'Part5-Shale Liquids and Gas'!$O$23</definedName>
    <definedName name="tx_d3_sng_exdisc_nb">'Part5-Shale Liquids and Gas'!$Q$23</definedName>
    <definedName name="tx_d3_sng_prod_nb">'Part5-Shale Liquids and Gas'!$N$23</definedName>
    <definedName name="tx_d3_sng_tot_np_res_nb">'Part5-Shale Liquids and Gas'!$S$23</definedName>
    <definedName name="tx_d3_sng_tot_p_res_nb">'Part5-Shale Liquids and Gas'!$R$23</definedName>
    <definedName name="tx_d3_soc_acq_nb">'Part5-Shale Liquids and Gas'!$J$23</definedName>
    <definedName name="tx_d3_soc_div_nb">'Part5-Shale Liquids and Gas'!$I$23</definedName>
    <definedName name="tx_d3_soc_exdisc_nb">'Part5-Shale Liquids and Gas'!$K$23</definedName>
    <definedName name="tx_d3_soc_prod_nb">'Part5-Shale Liquids and Gas'!$H$23</definedName>
    <definedName name="tx_d3_soc_tot_np_res_nb">'Part5-Shale Liquids and Gas'!$M$23</definedName>
    <definedName name="tx_d3_soc_tot_p_res_nb">'Part5-Shale Liquids and Gas'!$L$23</definedName>
    <definedName name="tx_d4_on_crude_acq_nb">'Part4-Total Liquids and Gas'!$J$40</definedName>
    <definedName name="tx_d4_on_crude_div_nb">'Part4-Total Liquids and Gas'!$I$40</definedName>
    <definedName name="tx_d4_on_crude_exdisc_nb">'Part4-Total Liquids and Gas'!$K$40</definedName>
    <definedName name="tx_d4_on_crude_prod_nb">'Part4-Total Liquids and Gas'!$H$40</definedName>
    <definedName name="tx_d4_on_crude_tot_np_res_nb">'Part4-Total Liquids and Gas'!$M$40</definedName>
    <definedName name="tx_d4_on_crude_tot_p_res_nb">'Part4-Total Liquids and Gas'!$L$40</definedName>
    <definedName name="tx_d4_on_ng_acq_nb">'Part4-Total Liquids and Gas'!$P$40</definedName>
    <definedName name="tx_d4_on_ng_div_nb">'Part4-Total Liquids and Gas'!$O$40</definedName>
    <definedName name="tx_d4_on_ng_exdisc_nb">'Part4-Total Liquids and Gas'!$Q$40</definedName>
    <definedName name="tx_d4_on_ng_prod_nb">'Part4-Total Liquids and Gas'!$N$40</definedName>
    <definedName name="tx_d4_on_ng_tot_np_res_nb">'Part4-Total Liquids and Gas'!$S$40</definedName>
    <definedName name="tx_d4_on_ng_tot_p_res_nb">'Part4-Total Liquids and Gas'!$R$40</definedName>
    <definedName name="tx_d4_on_p4_comments_tx">'Part4-Total Liquids and Gas'!$T$40</definedName>
    <definedName name="tx_d4_p5_comments_tx">'Part5-Shale Liquids and Gas'!$T$24</definedName>
    <definedName name="tx_d4_sng_acq_nb">'Part5-Shale Liquids and Gas'!$P$24</definedName>
    <definedName name="tx_d4_sng_div_nb">'Part5-Shale Liquids and Gas'!$O$24</definedName>
    <definedName name="tx_d4_sng_exdisc_nb">'Part5-Shale Liquids and Gas'!$Q$24</definedName>
    <definedName name="tx_d4_sng_prod_nb">'Part5-Shale Liquids and Gas'!$N$24</definedName>
    <definedName name="tx_d4_sng_tot_np_res_nb">'Part5-Shale Liquids and Gas'!$S$24</definedName>
    <definedName name="tx_d4_sng_tot_p_res_nb">'Part5-Shale Liquids and Gas'!$R$24</definedName>
    <definedName name="tx_d4_soc_acq_nb">'Part5-Shale Liquids and Gas'!$J$24</definedName>
    <definedName name="tx_d4_soc_div_nb">'Part5-Shale Liquids and Gas'!$I$24</definedName>
    <definedName name="tx_d4_soc_exdisc_nb">'Part5-Shale Liquids and Gas'!$K$24</definedName>
    <definedName name="tx_d4_soc_prod_nb">'Part5-Shale Liquids and Gas'!$H$24</definedName>
    <definedName name="tx_d4_soc_tot_np_res_nb">'Part5-Shale Liquids and Gas'!$M$24</definedName>
    <definedName name="tx_d4_soc_tot_p_res_nb">'Part5-Shale Liquids and Gas'!$L$24</definedName>
    <definedName name="tx_d5_crude_acq_nb">'Part4-Total Liquids and Gas'!$J$41</definedName>
    <definedName name="tx_d5_crude_div_nb">'Part4-Total Liquids and Gas'!$I$41</definedName>
    <definedName name="tx_d5_crude_exdisc_nb">'Part4-Total Liquids and Gas'!$K$41</definedName>
    <definedName name="tx_d5_crude_prod_nb">'Part4-Total Liquids and Gas'!$H$41</definedName>
    <definedName name="tx_d5_crude_tot_np_res_nb">'Part4-Total Liquids and Gas'!$M$41</definedName>
    <definedName name="tx_d5_crude_tot_p_res_nb">'Part4-Total Liquids and Gas'!$L$41</definedName>
    <definedName name="tx_d5_ng_acq_nb">'Part4-Total Liquids and Gas'!$P$41</definedName>
    <definedName name="tx_d5_ng_div_nb">'Part4-Total Liquids and Gas'!$O$41</definedName>
    <definedName name="tx_d5_ng_exdisc_nb">'Part4-Total Liquids and Gas'!$Q$41</definedName>
    <definedName name="tx_d5_ng_prod_nb">'Part4-Total Liquids and Gas'!$N$41</definedName>
    <definedName name="tx_d5_ng_tot_np_res_nb">'Part4-Total Liquids and Gas'!$S$41</definedName>
    <definedName name="tx_d5_ng_tot_p_res_nb">'Part4-Total Liquids and Gas'!$R$41</definedName>
    <definedName name="tx_d5_p4_comments_tx">'Part4-Total Liquids and Gas'!$T$41</definedName>
    <definedName name="tx_d5_p5_comments_tx">'Part5-Shale Liquids and Gas'!$T$25</definedName>
    <definedName name="tx_d5_sng_acq_nb">'Part5-Shale Liquids and Gas'!$P$25</definedName>
    <definedName name="tx_d5_sng_div_nb">'Part5-Shale Liquids and Gas'!$O$25</definedName>
    <definedName name="tx_d5_sng_exdisc_nb">'Part5-Shale Liquids and Gas'!$Q$25</definedName>
    <definedName name="tx_d5_sng_prod_nb">'Part5-Shale Liquids and Gas'!$N$25</definedName>
    <definedName name="tx_d5_sng_tot_np_res_nb">'Part5-Shale Liquids and Gas'!$S$25</definedName>
    <definedName name="tx_d5_sng_tot_p_res_nb">'Part5-Shale Liquids and Gas'!$R$25</definedName>
    <definedName name="tx_d5_soc_acq_nb">'Part5-Shale Liquids and Gas'!$J$25</definedName>
    <definedName name="tx_d5_soc_div_nb">'Part5-Shale Liquids and Gas'!$I$25</definedName>
    <definedName name="tx_d5_soc_exdisc_nb">'Part5-Shale Liquids and Gas'!$K$25</definedName>
    <definedName name="tx_d5_soc_prod_nb">'Part5-Shale Liquids and Gas'!$H$25</definedName>
    <definedName name="tx_d5_soc_tot_np_res_nb">'Part5-Shale Liquids and Gas'!$M$25</definedName>
    <definedName name="tx_d5_soc_tot_p_res_nb">'Part5-Shale Liquids and Gas'!$L$25</definedName>
    <definedName name="tx_d6_crude_acq_nb">'Part4-Total Liquids and Gas'!$J$42</definedName>
    <definedName name="tx_d6_crude_div_nb">'Part4-Total Liquids and Gas'!$I$42</definedName>
    <definedName name="tx_d6_crude_exdisc_nb">'Part4-Total Liquids and Gas'!$K$42</definedName>
    <definedName name="tx_d6_crude_prod_nb">'Part4-Total Liquids and Gas'!$H$42</definedName>
    <definedName name="tx_d6_crude_tot_np_res_nb">'Part4-Total Liquids and Gas'!$M$42</definedName>
    <definedName name="tx_d6_crude_tot_p_res_nb">'Part4-Total Liquids and Gas'!$L$42</definedName>
    <definedName name="tx_d6_ng_acq_nb">'Part4-Total Liquids and Gas'!$P$42</definedName>
    <definedName name="tx_d6_ng_div_nb">'Part4-Total Liquids and Gas'!$O$42</definedName>
    <definedName name="tx_d6_ng_exdisc_nb">'Part4-Total Liquids and Gas'!$Q$42</definedName>
    <definedName name="tx_d6_ng_prod_nb">'Part4-Total Liquids and Gas'!$N$42</definedName>
    <definedName name="tx_d6_ng_tot_np_res_nb">'Part4-Total Liquids and Gas'!$S$42</definedName>
    <definedName name="tx_d6_ng_tot_p_res_nb">'Part4-Total Liquids and Gas'!$R$42</definedName>
    <definedName name="tx_d6_p4_comments_tx">'Part4-Total Liquids and Gas'!$T$42</definedName>
    <definedName name="tx_d6_p5_comments_tx">'Part5-Shale Liquids and Gas'!$T$26</definedName>
    <definedName name="tx_d6_sng_acq_nb">'Part5-Shale Liquids and Gas'!$P$26</definedName>
    <definedName name="tx_d6_sng_div_nb">'Part5-Shale Liquids and Gas'!$O$26</definedName>
    <definedName name="tx_d6_sng_exdisc_nb">'Part5-Shale Liquids and Gas'!$Q$26</definedName>
    <definedName name="tx_d6_sng_prod_nb">'Part5-Shale Liquids and Gas'!$N$26</definedName>
    <definedName name="tx_d6_sng_tot_np_res_nb">'Part5-Shale Liquids and Gas'!$S$26</definedName>
    <definedName name="tx_d6_sng_tot_p_res_nb">'Part5-Shale Liquids and Gas'!$R$26</definedName>
    <definedName name="tx_d6_soc_acq_nb">'Part5-Shale Liquids and Gas'!$J$26</definedName>
    <definedName name="tx_d6_soc_div_nb">'Part5-Shale Liquids and Gas'!$I$26</definedName>
    <definedName name="tx_d6_soc_exdisc_nb">'Part5-Shale Liquids and Gas'!$K$26</definedName>
    <definedName name="tx_d6_soc_prod_nb">'Part5-Shale Liquids and Gas'!$H$26</definedName>
    <definedName name="tx_d6_soc_tot_np_res_nb">'Part5-Shale Liquids and Gas'!$M$26</definedName>
    <definedName name="tx_d6_soc_tot_p_res_nb">'Part5-Shale Liquids and Gas'!$L$26</definedName>
    <definedName name="tx_d7b_crude_acq_nb">'Part4-Total Liquids and Gas'!$J$43</definedName>
    <definedName name="tx_d7b_crude_div_nb">'Part4-Total Liquids and Gas'!$I$43</definedName>
    <definedName name="tx_d7b_crude_exdisc_nb">'Part4-Total Liquids and Gas'!$K$43</definedName>
    <definedName name="tx_d7b_crude_prod_nb">'Part4-Total Liquids and Gas'!$H$43</definedName>
    <definedName name="tx_d7b_crude_tot_np_res_nb">'Part4-Total Liquids and Gas'!$M$43</definedName>
    <definedName name="tx_d7b_crude_tot_p_res_nb">'Part4-Total Liquids and Gas'!$L$43</definedName>
    <definedName name="tx_d7b_ng_acq_nb">'Part4-Total Liquids and Gas'!$P$43</definedName>
    <definedName name="tx_d7b_ng_div_nb">'Part4-Total Liquids and Gas'!$O$43</definedName>
    <definedName name="tx_d7b_ng_exdisc_nb">'Part4-Total Liquids and Gas'!$Q$43</definedName>
    <definedName name="tx_d7b_ng_prod_nb">'Part4-Total Liquids and Gas'!$N$43</definedName>
    <definedName name="tx_d7b_ng_tot_np_res_nb">'Part4-Total Liquids and Gas'!$S$43</definedName>
    <definedName name="tx_d7b_ng_tot_p_res_nb">'Part4-Total Liquids and Gas'!$R$43</definedName>
    <definedName name="tx_d7b_p4_comments_tx">'Part4-Total Liquids and Gas'!$T$43</definedName>
    <definedName name="tx_d7b_p5_comments_tx">'Part5-Shale Liquids and Gas'!$T$27</definedName>
    <definedName name="tx_d7b_sng_acq_nb">'Part5-Shale Liquids and Gas'!$P$27</definedName>
    <definedName name="tx_d7b_sng_div_nb">'Part5-Shale Liquids and Gas'!$O$27</definedName>
    <definedName name="tx_d7b_sng_exdisc_nb">'Part5-Shale Liquids and Gas'!$Q$27</definedName>
    <definedName name="tx_d7b_sng_prod_nb">'Part5-Shale Liquids and Gas'!$N$27</definedName>
    <definedName name="tx_d7b_sng_tot_np_res_nb">'Part5-Shale Liquids and Gas'!$S$27</definedName>
    <definedName name="tx_d7b_sng_tot_p_res_nb">'Part5-Shale Liquids and Gas'!$R$27</definedName>
    <definedName name="tx_d7b_soc_acq_nb">'Part5-Shale Liquids and Gas'!$J$27</definedName>
    <definedName name="tx_d7b_soc_div_nb">'Part5-Shale Liquids and Gas'!$I$27</definedName>
    <definedName name="tx_d7b_soc_exdisc_nb">'Part5-Shale Liquids and Gas'!$K$27</definedName>
    <definedName name="tx_d7b_soc_prod_nb">'Part5-Shale Liquids and Gas'!$H$27</definedName>
    <definedName name="tx_d7b_soc_tot_np_res_nb">'Part5-Shale Liquids and Gas'!$M$27</definedName>
    <definedName name="tx_d7b_soc_tot_p_res_nb">'Part5-Shale Liquids and Gas'!$L$27</definedName>
    <definedName name="tx_d7c_crude_acq_nb">'Part4-Total Liquids and Gas'!$J$44</definedName>
    <definedName name="tx_d7c_crude_div_nb">'Part4-Total Liquids and Gas'!$I$44</definedName>
    <definedName name="tx_d7c_crude_exdisc_nb">'Part4-Total Liquids and Gas'!$K$44</definedName>
    <definedName name="tx_d7c_crude_prod_nb">'Part4-Total Liquids and Gas'!$H$44</definedName>
    <definedName name="tx_d7c_crude_tot_np_res_nb">'Part4-Total Liquids and Gas'!$M$44</definedName>
    <definedName name="tx_d7c_crude_tot_p_res_nb">'Part4-Total Liquids and Gas'!$L$44</definedName>
    <definedName name="tx_d7c_ng_acq_nb">'Part4-Total Liquids and Gas'!$P$44</definedName>
    <definedName name="tx_d7c_ng_div_nb">'Part4-Total Liquids and Gas'!$O$44</definedName>
    <definedName name="tx_d7c_ng_exdisc_nb">'Part4-Total Liquids and Gas'!$Q$44</definedName>
    <definedName name="tx_d7c_ng_prod_nb">'Part4-Total Liquids and Gas'!$N$44</definedName>
    <definedName name="tx_d7c_ng_tot_np_res_nb">'Part4-Total Liquids and Gas'!$S$44</definedName>
    <definedName name="tx_d7c_ng_tot_p_res_nb">'Part4-Total Liquids and Gas'!$R$44</definedName>
    <definedName name="tx_d7c_p4_comments_tx">'Part4-Total Liquids and Gas'!$T$44</definedName>
    <definedName name="tx_d7c_p5_comments_tx">'Part5-Shale Liquids and Gas'!$T$28</definedName>
    <definedName name="tx_d7c_sng_acq_nb">'Part5-Shale Liquids and Gas'!$P$28</definedName>
    <definedName name="tx_d7c_sng_div_nb">'Part5-Shale Liquids and Gas'!$O$28</definedName>
    <definedName name="tx_d7c_sng_exdisc_nb">'Part5-Shale Liquids and Gas'!$Q$28</definedName>
    <definedName name="tx_d7c_sng_prod_nb">'Part5-Shale Liquids and Gas'!$N$28</definedName>
    <definedName name="tx_d7c_sng_tot_np_res_nb">'Part5-Shale Liquids and Gas'!$S$28</definedName>
    <definedName name="tx_d7c_sng_tot_p_res_nb">'Part5-Shale Liquids and Gas'!$R$28</definedName>
    <definedName name="tx_d7c_soc_acq_nb">'Part5-Shale Liquids and Gas'!$J$28</definedName>
    <definedName name="tx_d7c_soc_div_nb">'Part5-Shale Liquids and Gas'!$I$28</definedName>
    <definedName name="tx_d7c_soc_exdisc_nb">'Part5-Shale Liquids and Gas'!$K$28</definedName>
    <definedName name="tx_d7c_soc_prod_nb">'Part5-Shale Liquids and Gas'!$H$28</definedName>
    <definedName name="tx_d7c_soc_tot_np_res_nb">'Part5-Shale Liquids and Gas'!$M$28</definedName>
    <definedName name="tx_d7c_soc_tot_p_res_nb">'Part5-Shale Liquids and Gas'!$L$28</definedName>
    <definedName name="tx_d8_crude_acq_nb">'Part4-Total Liquids and Gas'!$J$45</definedName>
    <definedName name="tx_d8_crude_div_nb">'Part4-Total Liquids and Gas'!$I$45</definedName>
    <definedName name="tx_d8_crude_exdisc_nb">'Part4-Total Liquids and Gas'!$K$45</definedName>
    <definedName name="tx_d8_crude_prod_nb">'Part4-Total Liquids and Gas'!$H$45</definedName>
    <definedName name="tx_d8_crude_tot_np_res_nb">'Part4-Total Liquids and Gas'!$M$45</definedName>
    <definedName name="tx_d8_crude_tot_p_res_nb">'Part4-Total Liquids and Gas'!$L$45</definedName>
    <definedName name="tx_d8_ng_acq_nb">'Part4-Total Liquids and Gas'!$P$45</definedName>
    <definedName name="tx_d8_ng_div_nb">'Part4-Total Liquids and Gas'!$O$45</definedName>
    <definedName name="tx_d8_ng_exdisc_nb">'Part4-Total Liquids and Gas'!$Q$45</definedName>
    <definedName name="tx_d8_ng_prod_nb">'Part4-Total Liquids and Gas'!$N$45</definedName>
    <definedName name="tx_d8_ng_tot_np_res_nb">'Part4-Total Liquids and Gas'!$S$45</definedName>
    <definedName name="tx_d8_ng_tot_p_res_nb">'Part4-Total Liquids and Gas'!$R$45</definedName>
    <definedName name="tx_d8_p4_comments_tx">'Part4-Total Liquids and Gas'!$T$45</definedName>
    <definedName name="tx_d8_p5_comments_tx">'Part5-Shale Liquids and Gas'!$T$29</definedName>
    <definedName name="tx_d8_sng_acq_nb">'Part5-Shale Liquids and Gas'!$P$29</definedName>
    <definedName name="tx_d8_sng_div_nb">'Part5-Shale Liquids and Gas'!$O$29</definedName>
    <definedName name="tx_d8_sng_exdisc_nb">'Part5-Shale Liquids and Gas'!$Q$29</definedName>
    <definedName name="tx_d8_sng_prod_nb">'Part5-Shale Liquids and Gas'!$N$29</definedName>
    <definedName name="tx_d8_sng_tot_np_res_nb">'Part5-Shale Liquids and Gas'!$S$29</definedName>
    <definedName name="tx_d8_sng_tot_p_res_nb">'Part5-Shale Liquids and Gas'!$R$29</definedName>
    <definedName name="tx_d8_soc_acq_nb">'Part5-Shale Liquids and Gas'!$J$29</definedName>
    <definedName name="tx_d8_soc_div_nb">'Part5-Shale Liquids and Gas'!$I$29</definedName>
    <definedName name="tx_d8_soc_exdisc_nb">'Part5-Shale Liquids and Gas'!$K$29</definedName>
    <definedName name="tx_d8_soc_prod_nb">'Part5-Shale Liquids and Gas'!$H$29</definedName>
    <definedName name="tx_d8_soc_tot_np_res_nb">'Part5-Shale Liquids and Gas'!$M$29</definedName>
    <definedName name="tx_d8_soc_tot_p_res_nb">'Part5-Shale Liquids and Gas'!$L$29</definedName>
    <definedName name="tx_d8a_crude_acq_nb">'Part4-Total Liquids and Gas'!$J$46</definedName>
    <definedName name="tx_d8a_crude_div_nb">'Part4-Total Liquids and Gas'!$I$46</definedName>
    <definedName name="tx_d8a_crude_exdisc_nb">'Part4-Total Liquids and Gas'!$K$46</definedName>
    <definedName name="tx_d8a_crude_prod_nb">'Part4-Total Liquids and Gas'!$H$46</definedName>
    <definedName name="tx_d8a_crude_tot_np_res_nb">'Part4-Total Liquids and Gas'!$M$46</definedName>
    <definedName name="tx_d8a_crude_tot_p_res_nb">'Part4-Total Liquids and Gas'!$L$46</definedName>
    <definedName name="tx_d8a_ng_acq_nb">'Part4-Total Liquids and Gas'!$P$46</definedName>
    <definedName name="tx_d8a_ng_div_nb">'Part4-Total Liquids and Gas'!$O$46</definedName>
    <definedName name="tx_d8a_ng_exdisc_nb">'Part4-Total Liquids and Gas'!$Q$46</definedName>
    <definedName name="tx_d8a_ng_prod_nb">'Part4-Total Liquids and Gas'!$N$46</definedName>
    <definedName name="tx_d8a_ng_tot_np_res_nb">'Part4-Total Liquids and Gas'!$S$46</definedName>
    <definedName name="tx_d8a_ng_tot_p_res_nb">'Part4-Total Liquids and Gas'!$R$46</definedName>
    <definedName name="tx_d8a_p4_comments_tx">'Part4-Total Liquids and Gas'!$T$46</definedName>
    <definedName name="tx_d8a_p5_comments_tx">'Part5-Shale Liquids and Gas'!$T$30</definedName>
    <definedName name="tx_d8a_sng_acq_nb">'Part5-Shale Liquids and Gas'!$P$30</definedName>
    <definedName name="tx_d8a_sng_div_nb">'Part5-Shale Liquids and Gas'!$O$30</definedName>
    <definedName name="tx_d8a_sng_exdisc_nb">'Part5-Shale Liquids and Gas'!$Q$30</definedName>
    <definedName name="tx_d8a_sng_prod_nb">'Part5-Shale Liquids and Gas'!$N$30</definedName>
    <definedName name="tx_d8a_sng_tot_np_res_nb">'Part5-Shale Liquids and Gas'!$S$30</definedName>
    <definedName name="tx_d8a_sng_tot_p_res_nb">'Part5-Shale Liquids and Gas'!$R$30</definedName>
    <definedName name="tx_d8a_soc_acq_nb">'Part5-Shale Liquids and Gas'!$J$30</definedName>
    <definedName name="tx_d8a_soc_div_nb">'Part5-Shale Liquids and Gas'!$I$30</definedName>
    <definedName name="tx_d8a_soc_exdisc_nb">'Part5-Shale Liquids and Gas'!$K$30</definedName>
    <definedName name="tx_d8a_soc_prod_nb">'Part5-Shale Liquids and Gas'!$H$30</definedName>
    <definedName name="tx_d8a_soc_tot_np_res_nb">'Part5-Shale Liquids and Gas'!$M$30</definedName>
    <definedName name="tx_d8a_soc_tot_p_res_nb">'Part5-Shale Liquids and Gas'!$L$30</definedName>
    <definedName name="tx_d9_crude_acq_nb">'Part4-Total Liquids and Gas'!$J$47</definedName>
    <definedName name="tx_d9_crude_div_nb">'Part4-Total Liquids and Gas'!$I$47</definedName>
    <definedName name="tx_d9_crude_exdisc_nb">'Part4-Total Liquids and Gas'!$K$47</definedName>
    <definedName name="tx_d9_crude_prod_nb">'Part4-Total Liquids and Gas'!$H$47</definedName>
    <definedName name="tx_d9_crude_tot_np_res_nb">'Part4-Total Liquids and Gas'!$M$47</definedName>
    <definedName name="tx_d9_crude_tot_p_res_nb">'Part4-Total Liquids and Gas'!$L$47</definedName>
    <definedName name="tx_d9_ng_acq_nb">'Part4-Total Liquids and Gas'!$P$47</definedName>
    <definedName name="tx_d9_ng_div_nb">'Part4-Total Liquids and Gas'!$O$47</definedName>
    <definedName name="tx_d9_ng_exdisc_nb">'Part4-Total Liquids and Gas'!$Q$47</definedName>
    <definedName name="tx_d9_ng_prod_nb">'Part4-Total Liquids and Gas'!$N$47</definedName>
    <definedName name="tx_d9_ng_tot_np_res_nb">'Part4-Total Liquids and Gas'!$S$47</definedName>
    <definedName name="tx_d9_ng_tot_p_res_nb">'Part4-Total Liquids and Gas'!$R$47</definedName>
    <definedName name="tx_d9_p4_comments_tx">'Part4-Total Liquids and Gas'!$T$47</definedName>
    <definedName name="tx_d9_p5_comments_tx">'Part5-Shale Liquids and Gas'!$T$31</definedName>
    <definedName name="tx_d9_sng_acq_nb">'Part5-Shale Liquids and Gas'!$P$31</definedName>
    <definedName name="tx_d9_sng_div_nb">'Part5-Shale Liquids and Gas'!$O$31</definedName>
    <definedName name="tx_d9_sng_exdisc_nb">'Part5-Shale Liquids and Gas'!$Q$31</definedName>
    <definedName name="tx_d9_sng_prod_nb">'Part5-Shale Liquids and Gas'!$N$31</definedName>
    <definedName name="tx_d9_sng_tot_np_res_nb">'Part5-Shale Liquids and Gas'!$S$31</definedName>
    <definedName name="tx_d9_sng_tot_p_res_nb">'Part5-Shale Liquids and Gas'!$R$31</definedName>
    <definedName name="tx_d9_soc_acq_nb">'Part5-Shale Liquids and Gas'!$J$31</definedName>
    <definedName name="tx_d9_soc_div_nb">'Part5-Shale Liquids and Gas'!$I$31</definedName>
    <definedName name="tx_d9_soc_exdisc_nb">'Part5-Shale Liquids and Gas'!$K$31</definedName>
    <definedName name="tx_d9_soc_prod_nb">'Part5-Shale Liquids and Gas'!$H$31</definedName>
    <definedName name="tx_d9_soc_tot_np_res_nb">'Part5-Shale Liquids and Gas'!$M$31</definedName>
    <definedName name="tx_d9_soc_tot_p_res_nb">'Part5-Shale Liquids and Gas'!$L$31</definedName>
    <definedName name="tx_off_crude_acq_nb">'Part4-Total Liquids and Gas'!$J$49</definedName>
    <definedName name="tx_off_crude_div_nb">'Part4-Total Liquids and Gas'!$I$49</definedName>
    <definedName name="tx_off_crude_exdisc_nb">'Part4-Total Liquids and Gas'!$K$49</definedName>
    <definedName name="tx_off_crude_prod_nb">'Part4-Total Liquids and Gas'!$H$49</definedName>
    <definedName name="tx_off_crude_tot_np_res_nb">'Part4-Total Liquids and Gas'!$M$49</definedName>
    <definedName name="tx_off_crude_tot_p_res_nb">'Part4-Total Liquids and Gas'!$L$49</definedName>
    <definedName name="tx_off_ng_acq_nb">'Part4-Total Liquids and Gas'!$P$49</definedName>
    <definedName name="tx_off_ng_div_nb">'Part4-Total Liquids and Gas'!$O$49</definedName>
    <definedName name="tx_off_ng_exdisc_nb">'Part4-Total Liquids and Gas'!$Q$49</definedName>
    <definedName name="tx_off_ng_prod_nb">'Part4-Total Liquids and Gas'!$N$49</definedName>
    <definedName name="tx_off_ng_tot_np_res_nb">'Part4-Total Liquids and Gas'!$S$49</definedName>
    <definedName name="tx_off_ng_tot_p_res_nb">'Part4-Total Liquids and Gas'!$R$49</definedName>
    <definedName name="tx_off_p4_comments_tx">'Part4-Total Liquids and Gas'!$T$49</definedName>
    <definedName name="tx_st_crude_acq_nb">'Part4-Total Liquids and Gas'!$J$50</definedName>
    <definedName name="tx_st_crude_div_nb">'Part4-Total Liquids and Gas'!$I$50</definedName>
    <definedName name="tx_st_crude_exdisc_nb">'Part4-Total Liquids and Gas'!$K$50</definedName>
    <definedName name="tx_st_crude_prod_nb">'Part4-Total Liquids and Gas'!$H$50</definedName>
    <definedName name="tx_st_crude_tot_np_res_nb">'Part4-Total Liquids and Gas'!$M$50</definedName>
    <definedName name="tx_st_crude_tot_p_res_nb">'Part4-Total Liquids and Gas'!$L$50</definedName>
    <definedName name="tx_st_ng_acq_nb">'Part4-Total Liquids and Gas'!$P$50</definedName>
    <definedName name="tx_st_ng_div_nb">'Part4-Total Liquids and Gas'!$O$50</definedName>
    <definedName name="tx_st_ng_exdisc_nb">'Part4-Total Liquids and Gas'!$Q$50</definedName>
    <definedName name="tx_st_ng_prod_nb">'Part4-Total Liquids and Gas'!$N$50</definedName>
    <definedName name="tx_st_ng_tot_np_res_nb">'Part4-Total Liquids and Gas'!$S$50</definedName>
    <definedName name="tx_st_ng_tot_p_res_nb">'Part4-Total Liquids and Gas'!$R$50</definedName>
    <definedName name="ut_crude_acq_nb">'Part4-Total Liquids and Gas'!$J$51</definedName>
    <definedName name="ut_crude_div_nb">'Part4-Total Liquids and Gas'!$I$51</definedName>
    <definedName name="ut_crude_exdisc_nb">'Part4-Total Liquids and Gas'!$K$51</definedName>
    <definedName name="ut_crude_prod_nb">'Part4-Total Liquids and Gas'!$H$51</definedName>
    <definedName name="ut_crude_tot_np_res_nb">'Part4-Total Liquids and Gas'!$M$51</definedName>
    <definedName name="ut_crude_tot_p_res_nb">'Part4-Total Liquids and Gas'!$L$51</definedName>
    <definedName name="ut_ng_acq_nb">'Part4-Total Liquids and Gas'!$P$51</definedName>
    <definedName name="ut_ng_div_nb">'Part4-Total Liquids and Gas'!$O$51</definedName>
    <definedName name="ut_ng_exdisc_nb">'Part4-Total Liquids and Gas'!$Q$51</definedName>
    <definedName name="ut_ng_prod_nb">'Part4-Total Liquids and Gas'!$N$51</definedName>
    <definedName name="ut_ng_tot_np_res_nb">'Part4-Total Liquids and Gas'!$S$51</definedName>
    <definedName name="ut_ng_tot_p_res_nb">'Part4-Total Liquids and Gas'!$R$51</definedName>
    <definedName name="ut_p4_comments_tx">'Part4-Total Liquids and Gas'!$T$51</definedName>
    <definedName name="va_crude_acq_nb">'Part4-Total Liquids and Gas'!$J$52</definedName>
    <definedName name="va_crude_div_nb">'Part4-Total Liquids and Gas'!$I$52</definedName>
    <definedName name="va_crude_exdisc_nb">'Part4-Total Liquids and Gas'!$K$52</definedName>
    <definedName name="va_crude_prod_nb">'Part4-Total Liquids and Gas'!$H$52</definedName>
    <definedName name="va_crude_tot_np_res_nb">'Part4-Total Liquids and Gas'!$M$52</definedName>
    <definedName name="va_crude_tot_p_res_nb">'Part4-Total Liquids and Gas'!$L$52</definedName>
    <definedName name="va_ng_acq_nb">'Part4-Total Liquids and Gas'!$P$52</definedName>
    <definedName name="va_ng_div_nb">'Part4-Total Liquids and Gas'!$O$52</definedName>
    <definedName name="va_ng_exdisc_nb">'Part4-Total Liquids and Gas'!$Q$52</definedName>
    <definedName name="va_ng_prod_nb">'Part4-Total Liquids and Gas'!$N$52</definedName>
    <definedName name="va_ng_tot_np_res_nb">'Part4-Total Liquids and Gas'!$S$52</definedName>
    <definedName name="va_ng_tot_p_res_nb">'Part4-Total Liquids and Gas'!$R$52</definedName>
    <definedName name="va_p4_comments_tx">'Part4-Total Liquids and Gas'!$T$52</definedName>
    <definedName name="Version">'Parts1-3-Company Info Approval'!$M$1</definedName>
    <definedName name="wv_crude_acq_nb">'Part4-Total Liquids and Gas'!$J$53</definedName>
    <definedName name="wv_crude_div_nb">'Part4-Total Liquids and Gas'!$I$53</definedName>
    <definedName name="wv_crude_exdisc_nb">'Part4-Total Liquids and Gas'!$K$53</definedName>
    <definedName name="wv_crude_prod_nb">'Part4-Total Liquids and Gas'!$H$53</definedName>
    <definedName name="wv_crude_tot_np_res_nb">'Part4-Total Liquids and Gas'!$M$53</definedName>
    <definedName name="wv_crude_tot_p_res_nb">'Part4-Total Liquids and Gas'!$L$53</definedName>
    <definedName name="wv_ng_acq_nb">'Part4-Total Liquids and Gas'!$P$53</definedName>
    <definedName name="wv_ng_div_nb">'Part4-Total Liquids and Gas'!$O$53</definedName>
    <definedName name="wv_ng_exdisc_nb">'Part4-Total Liquids and Gas'!$Q$53</definedName>
    <definedName name="wv_ng_prod_nb">'Part4-Total Liquids and Gas'!$N$53</definedName>
    <definedName name="wv_ng_tot_np_res_nb">'Part4-Total Liquids and Gas'!$S$53</definedName>
    <definedName name="wv_ng_tot_p_res_nb">'Part4-Total Liquids and Gas'!$R$53</definedName>
    <definedName name="wv_p4_comments_tx">'Part4-Total Liquids and Gas'!$T$53</definedName>
    <definedName name="wv_p5_comments_tx">'Part5-Shale Liquids and Gas'!$T$32</definedName>
    <definedName name="wv_sng_acq_nb">'Part5-Shale Liquids and Gas'!$P$32</definedName>
    <definedName name="wv_sng_div_nb">'Part5-Shale Liquids and Gas'!$O$32</definedName>
    <definedName name="wv_sng_exdisc_nb">'Part5-Shale Liquids and Gas'!$Q$32</definedName>
    <definedName name="wv_sng_prod_nb">'Part5-Shale Liquids and Gas'!$N$32</definedName>
    <definedName name="wv_sng_tot_np_res_nb">'Part5-Shale Liquids and Gas'!$S$32</definedName>
    <definedName name="wv_sng_tot_p_res_nb">'Part5-Shale Liquids and Gas'!$R$32</definedName>
    <definedName name="wv_soc_acq_nb">'Part5-Shale Liquids and Gas'!$J$32</definedName>
    <definedName name="wv_soc_div_nb">'Part5-Shale Liquids and Gas'!$I$32</definedName>
    <definedName name="wv_soc_exdisc_nb">'Part5-Shale Liquids and Gas'!$K$32</definedName>
    <definedName name="wv_soc_prod_nb">'Part5-Shale Liquids and Gas'!$H$32</definedName>
    <definedName name="wv_soc_tot_np_res_nb">'Part5-Shale Liquids and Gas'!$M$32</definedName>
    <definedName name="wv_soc_tot_p_res_nb">'Part5-Shale Liquids and Gas'!$L$32</definedName>
    <definedName name="wy_crude_acq_nb">'Part4-Total Liquids and Gas'!$J$54</definedName>
    <definedName name="wy_crude_div_nb">'Part4-Total Liquids and Gas'!$I$54</definedName>
    <definedName name="wy_crude_exdisc_nb">'Part4-Total Liquids and Gas'!$K$54</definedName>
    <definedName name="wy_crude_prod_nb">'Part4-Total Liquids and Gas'!$H$54</definedName>
    <definedName name="wy_crude_tot_np_res_nb">'Part4-Total Liquids and Gas'!$M$54</definedName>
    <definedName name="wy_crude_tot_p_res_nb">'Part4-Total Liquids and Gas'!$L$54</definedName>
    <definedName name="wy_ng_acq_nb">'Part4-Total Liquids and Gas'!$P$54</definedName>
    <definedName name="wy_ng_div_nb">'Part4-Total Liquids and Gas'!$O$54</definedName>
    <definedName name="wy_ng_exdisc_nb">'Part4-Total Liquids and Gas'!$Q$54</definedName>
    <definedName name="wy_ng_prod_nb">'Part4-Total Liquids and Gas'!$N$54</definedName>
    <definedName name="wy_ng_tot_np_res_nb">'Part4-Total Liquids and Gas'!$S$54</definedName>
    <definedName name="wy_ng_tot_p_res_nb">'Part4-Total Liquids and Gas'!$R$54</definedName>
    <definedName name="wy_p4_comments_tx">'Part4-Total Liquids and Gas'!$T$54</definedName>
    <definedName name="wy_p5_comments_tx">'Part5-Shale Liquids and Gas'!$T$33</definedName>
    <definedName name="wy_sng_acq_nb">'Part5-Shale Liquids and Gas'!$P$33</definedName>
    <definedName name="wy_sng_div_nb">'Part5-Shale Liquids and Gas'!$O$33</definedName>
    <definedName name="wy_sng_exdisc_nb">'Part5-Shale Liquids and Gas'!$Q$33</definedName>
    <definedName name="wy_sng_prod_nb">'Part5-Shale Liquids and Gas'!$N$33</definedName>
    <definedName name="wy_sng_tot_np_res_nb">'Part5-Shale Liquids and Gas'!$S$33</definedName>
    <definedName name="wy_sng_tot_p_res_nb">'Part5-Shale Liquids and Gas'!$R$33</definedName>
    <definedName name="wy_soc_acq_nb">'Part5-Shale Liquids and Gas'!$J$33</definedName>
    <definedName name="wy_soc_div_nb">'Part5-Shale Liquids and Gas'!$I$33</definedName>
    <definedName name="wy_soc_exdisc_nb">'Part5-Shale Liquids and Gas'!$K$33</definedName>
    <definedName name="wy_soc_prod_nb">'Part5-Shale Liquids and Gas'!$H$33</definedName>
    <definedName name="wy_soc_tot_np_res_nb">'Part5-Shale Liquids and Gas'!$M$33</definedName>
    <definedName name="wy_soc_tot_p_res_nb">'Part5-Shale Liquids and Gas'!$L$33</definedName>
    <definedName name="Year">'Parts1-3-Company Info Approval'!$A$3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 i="10" l="1"/>
  <c r="J10" i="10" l="1"/>
  <c r="H34" i="10" l="1"/>
  <c r="A46" i="10" l="1"/>
  <c r="A47" i="10"/>
  <c r="A48" i="10"/>
  <c r="A34" i="10"/>
  <c r="A35" i="10"/>
  <c r="A36" i="10"/>
  <c r="A25" i="10"/>
  <c r="A20" i="10"/>
  <c r="H23" i="14" l="1"/>
  <c r="Z42" i="12" l="1" a="1"/>
  <c r="Z41" i="12" a="1"/>
  <c r="Z40" i="12" a="1"/>
  <c r="Z39" i="12" a="1"/>
  <c r="Z38" i="12" a="1"/>
  <c r="Z37" i="12" a="1"/>
  <c r="Z36" i="12" a="1"/>
  <c r="Z35" i="12" a="1"/>
  <c r="Z33" i="12" a="1"/>
  <c r="Z32" i="12" a="1"/>
  <c r="Z31" i="12" a="1"/>
  <c r="Z30" i="12" a="1"/>
  <c r="Z29" i="12" a="1"/>
  <c r="Z28" i="12" a="1"/>
  <c r="Z27" i="12" a="1"/>
  <c r="Z26" i="12" a="1"/>
  <c r="Z25" i="12" a="1"/>
  <c r="Z24" i="12" a="1"/>
  <c r="Z23" i="12" a="1"/>
  <c r="Z22" i="12" a="1"/>
  <c r="Z21" i="12" a="1"/>
  <c r="Z20" i="12" a="1"/>
  <c r="Z19" i="12" a="1"/>
  <c r="Z18" i="12" a="1"/>
  <c r="Z17" i="12" a="1"/>
  <c r="Z16" i="12" a="1"/>
  <c r="Z15" i="12" a="1"/>
  <c r="Z14" i="12" a="1"/>
  <c r="Z13" i="12" a="1"/>
  <c r="Z12" i="12" a="1"/>
  <c r="Z11" i="12" a="1"/>
  <c r="Z10" i="12" a="1"/>
  <c r="Z9" i="12" a="1"/>
  <c r="AC72" i="11" l="1" a="1"/>
  <c r="AC72" i="11" s="1"/>
  <c r="AC71" i="11" a="1"/>
  <c r="AC71" i="11" s="1"/>
  <c r="AC70" i="11" a="1"/>
  <c r="AC70" i="11" s="1"/>
  <c r="AC69" i="11" a="1"/>
  <c r="AC69" i="11" s="1"/>
  <c r="AC68" i="11" a="1"/>
  <c r="AC68" i="11" s="1"/>
  <c r="AC67" i="11" a="1"/>
  <c r="AC67" i="11" s="1"/>
  <c r="AC66" i="11" a="1"/>
  <c r="AC66" i="11" s="1"/>
  <c r="AC65" i="11" a="1"/>
  <c r="AC65" i="11" s="1"/>
  <c r="AC64" i="11" a="1"/>
  <c r="AC64" i="11" s="1"/>
  <c r="AC63" i="11" a="1"/>
  <c r="AC63" i="11" s="1"/>
  <c r="AC62" i="11" a="1"/>
  <c r="AC62" i="11" s="1"/>
  <c r="AC59" i="11" a="1"/>
  <c r="AC59" i="11" s="1"/>
  <c r="AC57" i="11" a="1"/>
  <c r="AC57" i="11" s="1"/>
  <c r="AC56" i="11" a="1"/>
  <c r="AC56" i="11" s="1"/>
  <c r="AC55" i="11" a="1"/>
  <c r="AC55" i="11" s="1"/>
  <c r="AC54" i="11" a="1"/>
  <c r="AC54" i="11" s="1"/>
  <c r="AC53" i="11" a="1"/>
  <c r="AC53" i="11" s="1"/>
  <c r="AC52" i="11" a="1"/>
  <c r="AC52" i="11" s="1"/>
  <c r="AC51" i="11" a="1"/>
  <c r="AC51" i="11" s="1"/>
  <c r="AC49" i="11" a="1"/>
  <c r="AC49" i="11" s="1"/>
  <c r="AC48" i="11" a="1"/>
  <c r="AC48" i="11" s="1"/>
  <c r="AC47" i="11" a="1"/>
  <c r="AC47" i="11" s="1"/>
  <c r="AC46" i="11" a="1"/>
  <c r="AC46" i="11" s="1"/>
  <c r="AC45" i="11" a="1"/>
  <c r="AC45" i="11" s="1"/>
  <c r="AC44" i="11" a="1"/>
  <c r="AC44" i="11" s="1"/>
  <c r="AC43" i="11" a="1"/>
  <c r="AC43" i="11" s="1"/>
  <c r="AC42" i="11" a="1"/>
  <c r="AC42" i="11" s="1"/>
  <c r="AC41" i="11" a="1"/>
  <c r="AC41" i="11" s="1"/>
  <c r="AC40" i="11" a="1"/>
  <c r="AC40" i="11" s="1"/>
  <c r="AC39" i="11" a="1"/>
  <c r="AC39" i="11" s="1"/>
  <c r="AC38" i="11" a="1"/>
  <c r="AC38" i="11" s="1"/>
  <c r="AC37" i="11" a="1"/>
  <c r="AC37" i="11" s="1"/>
  <c r="AC36" i="11" a="1"/>
  <c r="AC36" i="11" s="1"/>
  <c r="AC35" i="11" a="1"/>
  <c r="AC35" i="11" s="1"/>
  <c r="AC34" i="11" a="1"/>
  <c r="AC34" i="11" s="1"/>
  <c r="AC33" i="11" a="1"/>
  <c r="AC33" i="11" s="1"/>
  <c r="AC32" i="11" a="1"/>
  <c r="AC32" i="11" s="1"/>
  <c r="AC31" i="11" a="1"/>
  <c r="AC31" i="11" s="1"/>
  <c r="AC29" i="11" a="1"/>
  <c r="AC29" i="11" s="1"/>
  <c r="AC28" i="11" a="1"/>
  <c r="AC28" i="11" s="1"/>
  <c r="AC27" i="11" a="1"/>
  <c r="AC27" i="11" s="1"/>
  <c r="AC26" i="11" a="1"/>
  <c r="AC26" i="11" s="1"/>
  <c r="AC25" i="11" a="1"/>
  <c r="AC25" i="11" s="1"/>
  <c r="AC24" i="11" a="1"/>
  <c r="AC24" i="11" s="1"/>
  <c r="AC22" i="11" a="1"/>
  <c r="AC22" i="11" s="1"/>
  <c r="AC21" i="11" a="1"/>
  <c r="AC21" i="11" s="1"/>
  <c r="AC20" i="11" a="1"/>
  <c r="AC20" i="11" s="1"/>
  <c r="AC19" i="11" a="1"/>
  <c r="AC19" i="11" s="1"/>
  <c r="AC18" i="11" a="1"/>
  <c r="AC18" i="11" s="1"/>
  <c r="AC17" i="11" a="1"/>
  <c r="AC17" i="11" s="1"/>
  <c r="AC15" i="11" a="1"/>
  <c r="AC15" i="11" s="1"/>
  <c r="AC14" i="11" a="1"/>
  <c r="AC14" i="11" s="1"/>
  <c r="AC13" i="11" a="1"/>
  <c r="AC13" i="11" s="1"/>
  <c r="AC12" i="11" a="1"/>
  <c r="AC12" i="11" s="1"/>
  <c r="AC11" i="11" a="1"/>
  <c r="AC11" i="11" s="1"/>
  <c r="AC9" i="11" a="1"/>
  <c r="AC9" i="11" s="1"/>
  <c r="AC10" i="11" a="1"/>
  <c r="AC10" i="11" s="1"/>
  <c r="Z72" i="11" a="1"/>
  <c r="Z72" i="11" s="1"/>
  <c r="W72" i="11" s="1"/>
  <c r="Y72" i="11" a="1"/>
  <c r="Y72" i="11" s="1"/>
  <c r="V72" i="11" s="1"/>
  <c r="Z71" i="11" a="1"/>
  <c r="Z71" i="11" s="1"/>
  <c r="W71" i="11" s="1"/>
  <c r="Y71" i="11" a="1"/>
  <c r="Y71" i="11" s="1"/>
  <c r="V71" i="11" s="1"/>
  <c r="Z70" i="11" a="1"/>
  <c r="Z70" i="11" s="1"/>
  <c r="W70" i="11" s="1"/>
  <c r="Y70" i="11" a="1"/>
  <c r="Y70" i="11" s="1"/>
  <c r="V70" i="11" s="1"/>
  <c r="Z69" i="11" a="1"/>
  <c r="Z69" i="11" s="1"/>
  <c r="W69" i="11" s="1"/>
  <c r="Y69" i="11" a="1"/>
  <c r="Y69" i="11" s="1"/>
  <c r="V69" i="11" s="1"/>
  <c r="Z68" i="11" a="1"/>
  <c r="Z68" i="11" s="1"/>
  <c r="W68" i="11" s="1"/>
  <c r="Y68" i="11" a="1"/>
  <c r="Y68" i="11" s="1"/>
  <c r="V68" i="11" s="1"/>
  <c r="Z67" i="11" a="1"/>
  <c r="Z67" i="11" s="1"/>
  <c r="W67" i="11" s="1"/>
  <c r="Y67" i="11" a="1"/>
  <c r="Y67" i="11" s="1"/>
  <c r="V67" i="11" s="1"/>
  <c r="Z66" i="11" a="1"/>
  <c r="Z66" i="11" s="1"/>
  <c r="W66" i="11" s="1"/>
  <c r="Y66" i="11" a="1"/>
  <c r="Y66" i="11" s="1"/>
  <c r="V66" i="11" s="1"/>
  <c r="Z65" i="11" a="1"/>
  <c r="Z65" i="11" s="1"/>
  <c r="W65" i="11" s="1"/>
  <c r="Y65" i="11" a="1"/>
  <c r="Y65" i="11" s="1"/>
  <c r="V65" i="11" s="1"/>
  <c r="Z64" i="11" a="1"/>
  <c r="Z64" i="11" s="1"/>
  <c r="W64" i="11" s="1"/>
  <c r="Y64" i="11" a="1"/>
  <c r="Y64" i="11" s="1"/>
  <c r="V64" i="11" s="1"/>
  <c r="Z63" i="11" a="1"/>
  <c r="Z63" i="11" s="1"/>
  <c r="W63" i="11" s="1"/>
  <c r="Y63" i="11" a="1"/>
  <c r="Y63" i="11" s="1"/>
  <c r="V63" i="11" s="1"/>
  <c r="Z62" i="11" a="1"/>
  <c r="Z62" i="11" s="1"/>
  <c r="W62" i="11" s="1"/>
  <c r="Y62" i="11" a="1"/>
  <c r="Y62" i="11" s="1"/>
  <c r="V62" i="11" s="1"/>
  <c r="Z59" i="11" a="1"/>
  <c r="Z59" i="11" s="1"/>
  <c r="W59" i="11" s="1"/>
  <c r="Y59" i="11" a="1"/>
  <c r="Y59" i="11" s="1"/>
  <c r="V59" i="11" s="1"/>
  <c r="Z57" i="11" a="1"/>
  <c r="Z57" i="11" s="1"/>
  <c r="W57" i="11" s="1"/>
  <c r="Y57" i="11" a="1"/>
  <c r="Y57" i="11" s="1"/>
  <c r="V57" i="11" s="1"/>
  <c r="Z56" i="11" a="1"/>
  <c r="Z56" i="11" s="1"/>
  <c r="W56" i="11" s="1"/>
  <c r="Y56" i="11" a="1"/>
  <c r="Y56" i="11" s="1"/>
  <c r="V56" i="11" s="1"/>
  <c r="Z55" i="11" a="1"/>
  <c r="Z55" i="11" s="1"/>
  <c r="W55" i="11" s="1"/>
  <c r="Y55" i="11" a="1"/>
  <c r="Y55" i="11" s="1"/>
  <c r="V55" i="11" s="1"/>
  <c r="Z54" i="11" a="1"/>
  <c r="Z54" i="11" s="1"/>
  <c r="W54" i="11" s="1"/>
  <c r="Y54" i="11" a="1"/>
  <c r="Y54" i="11" s="1"/>
  <c r="V54" i="11" s="1"/>
  <c r="Z53" i="11" a="1"/>
  <c r="Z53" i="11" s="1"/>
  <c r="W53" i="11" s="1"/>
  <c r="Y53" i="11" a="1"/>
  <c r="Y53" i="11" s="1"/>
  <c r="V53" i="11" s="1"/>
  <c r="Z52" i="11" a="1"/>
  <c r="Z52" i="11" s="1"/>
  <c r="W52" i="11" s="1"/>
  <c r="Y52" i="11" a="1"/>
  <c r="Y52" i="11" s="1"/>
  <c r="V52" i="11" s="1"/>
  <c r="Z51" i="11" a="1"/>
  <c r="Z51" i="11" s="1"/>
  <c r="W51" i="11" s="1"/>
  <c r="Y51" i="11" a="1"/>
  <c r="Y51" i="11" s="1"/>
  <c r="V51" i="11" s="1"/>
  <c r="Z49" i="11" a="1"/>
  <c r="Z49" i="11" s="1"/>
  <c r="W49" i="11" s="1"/>
  <c r="Y49" i="11" a="1"/>
  <c r="Y49" i="11" s="1"/>
  <c r="Z48" i="11" a="1"/>
  <c r="Z48" i="11" s="1"/>
  <c r="W48" i="11" s="1"/>
  <c r="Y48" i="11" a="1"/>
  <c r="Y48" i="11" s="1"/>
  <c r="V48" i="11" s="1"/>
  <c r="Z47" i="11" a="1"/>
  <c r="Z47" i="11" s="1"/>
  <c r="W47" i="11" s="1"/>
  <c r="Y47" i="11" a="1"/>
  <c r="Y47" i="11" s="1"/>
  <c r="Z46" i="11" a="1"/>
  <c r="Z46" i="11" s="1"/>
  <c r="W46" i="11" s="1"/>
  <c r="Y46" i="11" a="1"/>
  <c r="Y46" i="11" s="1"/>
  <c r="V46" i="11" s="1"/>
  <c r="Z45" i="11" a="1"/>
  <c r="Z45" i="11" s="1"/>
  <c r="W45" i="11" s="1"/>
  <c r="Y45" i="11" a="1"/>
  <c r="Y45" i="11" s="1"/>
  <c r="V45" i="11" s="1"/>
  <c r="Z44" i="11" a="1"/>
  <c r="Z44" i="11" s="1"/>
  <c r="W44" i="11" s="1"/>
  <c r="Y44" i="11" a="1"/>
  <c r="Y44" i="11" s="1"/>
  <c r="V44" i="11" s="1"/>
  <c r="Z43" i="11" a="1"/>
  <c r="Z43" i="11" s="1"/>
  <c r="W43" i="11" s="1"/>
  <c r="Y43" i="11" a="1"/>
  <c r="Y43" i="11" s="1"/>
  <c r="V43" i="11" s="1"/>
  <c r="Z42" i="11" a="1"/>
  <c r="Z42" i="11" s="1"/>
  <c r="W42" i="11" s="1"/>
  <c r="Y42" i="11" a="1"/>
  <c r="Y42" i="11" s="1"/>
  <c r="V42" i="11" s="1"/>
  <c r="Z41" i="11" a="1"/>
  <c r="Z41" i="11" s="1"/>
  <c r="W41" i="11" s="1"/>
  <c r="Y41" i="11" a="1"/>
  <c r="Y41" i="11" s="1"/>
  <c r="Z40" i="11" a="1"/>
  <c r="Z40" i="11" s="1"/>
  <c r="W40" i="11" s="1"/>
  <c r="Y40" i="11" a="1"/>
  <c r="Y40" i="11" s="1"/>
  <c r="Z39" i="11" a="1"/>
  <c r="Z39" i="11" s="1"/>
  <c r="W39" i="11" s="1"/>
  <c r="Y39" i="11" a="1"/>
  <c r="Y39" i="11" s="1"/>
  <c r="V39" i="11" s="1"/>
  <c r="Z38" i="11" a="1"/>
  <c r="Z38" i="11" s="1"/>
  <c r="W38" i="11" s="1"/>
  <c r="Y38" i="11" a="1"/>
  <c r="Y38" i="11" s="1"/>
  <c r="Z37" i="11" a="1"/>
  <c r="Z37" i="11" s="1"/>
  <c r="W37" i="11" s="1"/>
  <c r="Y37" i="11" a="1"/>
  <c r="Y37" i="11" s="1"/>
  <c r="V37" i="11" s="1"/>
  <c r="Z36" i="11" a="1"/>
  <c r="Z36" i="11" s="1"/>
  <c r="W36" i="11" s="1"/>
  <c r="Y36" i="11" a="1"/>
  <c r="Y36" i="11" s="1"/>
  <c r="V36" i="11" s="1"/>
  <c r="Z35" i="11" a="1"/>
  <c r="Z35" i="11" s="1"/>
  <c r="W35" i="11" s="1"/>
  <c r="Y35" i="11" a="1"/>
  <c r="Y35" i="11" s="1"/>
  <c r="V35" i="11" s="1"/>
  <c r="Z34" i="11" a="1"/>
  <c r="Z34" i="11" s="1"/>
  <c r="W34" i="11" s="1"/>
  <c r="Y34" i="11" a="1"/>
  <c r="Y34" i="11" s="1"/>
  <c r="V34" i="11" s="1"/>
  <c r="Z33" i="11" a="1"/>
  <c r="Z33" i="11" s="1"/>
  <c r="W33" i="11" s="1"/>
  <c r="Y33" i="11" a="1"/>
  <c r="Y33" i="11" s="1"/>
  <c r="V33" i="11" s="1"/>
  <c r="Z32" i="11" a="1"/>
  <c r="Z32" i="11" s="1"/>
  <c r="W32" i="11" s="1"/>
  <c r="Y32" i="11" a="1"/>
  <c r="Y32" i="11" s="1"/>
  <c r="V32" i="11" s="1"/>
  <c r="Z31" i="11" a="1"/>
  <c r="Z31" i="11" s="1"/>
  <c r="W31" i="11" s="1"/>
  <c r="Y31" i="11" a="1"/>
  <c r="Y31" i="11" s="1"/>
  <c r="V31" i="11" s="1"/>
  <c r="Z29" i="11" a="1"/>
  <c r="Z29" i="11" s="1"/>
  <c r="W29" i="11" s="1"/>
  <c r="Y29" i="11" a="1"/>
  <c r="Y29" i="11" s="1"/>
  <c r="V29" i="11" s="1"/>
  <c r="Z28" i="11" a="1"/>
  <c r="Z28" i="11" s="1"/>
  <c r="W28" i="11" s="1"/>
  <c r="Y28" i="11" a="1"/>
  <c r="Y28" i="11" s="1"/>
  <c r="V28" i="11" s="1"/>
  <c r="Z27" i="11" a="1"/>
  <c r="Z27" i="11" s="1"/>
  <c r="W27" i="11" s="1"/>
  <c r="Y27" i="11" a="1"/>
  <c r="Y27" i="11" s="1"/>
  <c r="V27" i="11" s="1"/>
  <c r="Z26" i="11" a="1"/>
  <c r="Z26" i="11" s="1"/>
  <c r="W26" i="11" s="1"/>
  <c r="Y26" i="11" a="1"/>
  <c r="Y26" i="11" s="1"/>
  <c r="V26" i="11" s="1"/>
  <c r="Z25" i="11" a="1"/>
  <c r="Z25" i="11" s="1"/>
  <c r="W25" i="11" s="1"/>
  <c r="Y25" i="11" a="1"/>
  <c r="Y25" i="11" s="1"/>
  <c r="V25" i="11" s="1"/>
  <c r="Z24" i="11" a="1"/>
  <c r="Z24" i="11" s="1"/>
  <c r="W24" i="11" s="1"/>
  <c r="Y24" i="11" a="1"/>
  <c r="Y24" i="11" s="1"/>
  <c r="V24" i="11" s="1"/>
  <c r="Z22" i="11" a="1"/>
  <c r="Z22" i="11" s="1"/>
  <c r="W22" i="11" s="1"/>
  <c r="Y22" i="11" a="1"/>
  <c r="Y22" i="11" s="1"/>
  <c r="V22" i="11" s="1"/>
  <c r="Z21" i="11" a="1"/>
  <c r="Z21" i="11" s="1"/>
  <c r="W21" i="11" s="1"/>
  <c r="Y21" i="11" a="1"/>
  <c r="Y21" i="11" s="1"/>
  <c r="V21" i="11" s="1"/>
  <c r="Z20" i="11" a="1"/>
  <c r="Z20" i="11" s="1"/>
  <c r="W20" i="11" s="1"/>
  <c r="Y20" i="11" a="1"/>
  <c r="Y20" i="11" s="1"/>
  <c r="V20" i="11" s="1"/>
  <c r="Z19" i="11" a="1"/>
  <c r="Z19" i="11" s="1"/>
  <c r="W19" i="11" s="1"/>
  <c r="Y19" i="11" a="1"/>
  <c r="Y19" i="11" s="1"/>
  <c r="V19" i="11" s="1"/>
  <c r="Z18" i="11" a="1"/>
  <c r="Z18" i="11" s="1"/>
  <c r="W18" i="11" s="1"/>
  <c r="Y18" i="11" a="1"/>
  <c r="Y18" i="11" s="1"/>
  <c r="V18" i="11" s="1"/>
  <c r="Z17" i="11" a="1"/>
  <c r="Z17" i="11" s="1"/>
  <c r="W17" i="11" s="1"/>
  <c r="Y17" i="11" a="1"/>
  <c r="Y17" i="11" s="1"/>
  <c r="Z15" i="11" a="1"/>
  <c r="Z15" i="11" s="1"/>
  <c r="W15" i="11" s="1"/>
  <c r="Y15" i="11" a="1"/>
  <c r="Y15" i="11" s="1"/>
  <c r="V15" i="11" s="1"/>
  <c r="Z14" i="11" a="1"/>
  <c r="Z14" i="11" s="1"/>
  <c r="W14" i="11" s="1"/>
  <c r="Y14" i="11" a="1"/>
  <c r="Y14" i="11" s="1"/>
  <c r="V14" i="11" s="1"/>
  <c r="Z13" i="11" a="1"/>
  <c r="Z13" i="11" s="1"/>
  <c r="W13" i="11" s="1"/>
  <c r="Y13" i="11" a="1"/>
  <c r="Y13" i="11" s="1"/>
  <c r="V13" i="11" s="1"/>
  <c r="Z12" i="11" a="1"/>
  <c r="Z12" i="11" s="1"/>
  <c r="W12" i="11" s="1"/>
  <c r="Y12" i="11" a="1"/>
  <c r="Y12" i="11" s="1"/>
  <c r="V12" i="11" s="1"/>
  <c r="Z11" i="11" a="1"/>
  <c r="Z11" i="11" s="1"/>
  <c r="W11" i="11" s="1"/>
  <c r="Y11" i="11" a="1"/>
  <c r="Y11" i="11" s="1"/>
  <c r="Z10" i="11" a="1"/>
  <c r="Z10" i="11" s="1"/>
  <c r="W10" i="11" s="1"/>
  <c r="Y10" i="11" a="1"/>
  <c r="Y10" i="11" s="1"/>
  <c r="H69" i="10"/>
  <c r="H58" i="10"/>
  <c r="H46" i="10"/>
  <c r="V49" i="11" l="1"/>
  <c r="V47" i="11"/>
  <c r="V38" i="11"/>
  <c r="V41" i="11"/>
  <c r="U41" i="11" s="1"/>
  <c r="V40" i="11"/>
  <c r="U40" i="11" s="1"/>
  <c r="V17" i="11"/>
  <c r="U17" i="11" s="1"/>
  <c r="V11" i="11"/>
  <c r="U11" i="11" s="1"/>
  <c r="U19" i="11"/>
  <c r="U28" i="11"/>
  <c r="U37" i="11"/>
  <c r="U45" i="11"/>
  <c r="U54" i="11"/>
  <c r="U65" i="11"/>
  <c r="U20" i="11"/>
  <c r="U29" i="11"/>
  <c r="U38" i="11"/>
  <c r="U46" i="11"/>
  <c r="U55" i="11"/>
  <c r="U66" i="11"/>
  <c r="U12" i="11"/>
  <c r="U21" i="11"/>
  <c r="U31" i="11"/>
  <c r="U39" i="11"/>
  <c r="U47" i="11"/>
  <c r="U56" i="11"/>
  <c r="U67" i="11"/>
  <c r="U13" i="11"/>
  <c r="U22" i="11"/>
  <c r="U32" i="11"/>
  <c r="U48" i="11"/>
  <c r="U57" i="11"/>
  <c r="U68" i="11"/>
  <c r="U14" i="11"/>
  <c r="U24" i="11"/>
  <c r="U33" i="11"/>
  <c r="U49" i="11"/>
  <c r="U59" i="11"/>
  <c r="U69" i="11"/>
  <c r="U15" i="11"/>
  <c r="U25" i="11"/>
  <c r="U34" i="11"/>
  <c r="U42" i="11"/>
  <c r="U51" i="11"/>
  <c r="U62" i="11"/>
  <c r="U70" i="11"/>
  <c r="U26" i="11"/>
  <c r="U35" i="11"/>
  <c r="U43" i="11"/>
  <c r="U52" i="11"/>
  <c r="U63" i="11"/>
  <c r="U71" i="11"/>
  <c r="U18" i="11"/>
  <c r="U27" i="11"/>
  <c r="U36" i="11"/>
  <c r="U44" i="11"/>
  <c r="U53" i="11"/>
  <c r="U64" i="11"/>
  <c r="U72" i="11"/>
  <c r="V10" i="11"/>
  <c r="U10" i="11" s="1"/>
  <c r="N3" i="10" l="1"/>
  <c r="T2" i="11"/>
  <c r="A2" i="11"/>
  <c r="T2" i="12"/>
  <c r="A2" i="12"/>
  <c r="T1" i="12"/>
  <c r="T1" i="11" l="1"/>
  <c r="G42" i="14"/>
  <c r="S41" i="14"/>
  <c r="R41" i="14"/>
  <c r="Q41" i="14"/>
  <c r="P41" i="14"/>
  <c r="O41" i="14"/>
  <c r="N41" i="14"/>
  <c r="S40" i="14"/>
  <c r="R40" i="14"/>
  <c r="Q40" i="14"/>
  <c r="P40" i="14"/>
  <c r="O40" i="14"/>
  <c r="N40" i="14"/>
  <c r="S39" i="14"/>
  <c r="R39" i="14"/>
  <c r="Q39" i="14"/>
  <c r="P39" i="14"/>
  <c r="O39" i="14"/>
  <c r="N39" i="14"/>
  <c r="S38" i="14"/>
  <c r="R38" i="14"/>
  <c r="Q38" i="14"/>
  <c r="P38" i="14"/>
  <c r="O38" i="14"/>
  <c r="N38" i="14"/>
  <c r="S37" i="14"/>
  <c r="R37" i="14"/>
  <c r="Q37" i="14"/>
  <c r="P37" i="14"/>
  <c r="O37" i="14"/>
  <c r="N37" i="14"/>
  <c r="S35" i="14"/>
  <c r="R35" i="14"/>
  <c r="Q35" i="14"/>
  <c r="P35" i="14"/>
  <c r="O35" i="14"/>
  <c r="N35" i="14"/>
  <c r="S33" i="14"/>
  <c r="R33" i="14"/>
  <c r="Q33" i="14"/>
  <c r="P33" i="14"/>
  <c r="O33" i="14"/>
  <c r="N33" i="14"/>
  <c r="S32" i="14"/>
  <c r="R32" i="14"/>
  <c r="Q32" i="14"/>
  <c r="P32" i="14"/>
  <c r="O32" i="14"/>
  <c r="N32" i="14"/>
  <c r="S31" i="14"/>
  <c r="R31" i="14"/>
  <c r="Q31" i="14"/>
  <c r="P31" i="14"/>
  <c r="O31" i="14"/>
  <c r="N31" i="14"/>
  <c r="S30" i="14"/>
  <c r="R30" i="14"/>
  <c r="Q30" i="14"/>
  <c r="P30" i="14"/>
  <c r="O30" i="14"/>
  <c r="N30" i="14"/>
  <c r="S29" i="14"/>
  <c r="R29" i="14"/>
  <c r="Q29" i="14"/>
  <c r="P29" i="14"/>
  <c r="O29" i="14"/>
  <c r="N29" i="14"/>
  <c r="S28" i="14"/>
  <c r="R28" i="14"/>
  <c r="Q28" i="14"/>
  <c r="P28" i="14"/>
  <c r="O28" i="14"/>
  <c r="N28" i="14"/>
  <c r="S27" i="14"/>
  <c r="R27" i="14"/>
  <c r="Q27" i="14"/>
  <c r="P27" i="14"/>
  <c r="O27" i="14"/>
  <c r="N27" i="14"/>
  <c r="S26" i="14"/>
  <c r="R26" i="14"/>
  <c r="Q26" i="14"/>
  <c r="P26" i="14"/>
  <c r="O26" i="14"/>
  <c r="N26" i="14"/>
  <c r="S25" i="14"/>
  <c r="R25" i="14"/>
  <c r="Q25" i="14"/>
  <c r="P25" i="14"/>
  <c r="O25" i="14"/>
  <c r="N25" i="14"/>
  <c r="S24" i="14"/>
  <c r="R24" i="14"/>
  <c r="Q24" i="14"/>
  <c r="P24" i="14"/>
  <c r="O24" i="14"/>
  <c r="N24" i="14"/>
  <c r="S23" i="14"/>
  <c r="R23" i="14"/>
  <c r="Q23" i="14"/>
  <c r="P23" i="14"/>
  <c r="O23" i="14"/>
  <c r="N23" i="14"/>
  <c r="S22" i="14"/>
  <c r="R22" i="14"/>
  <c r="Q22" i="14"/>
  <c r="P22" i="14"/>
  <c r="O22" i="14"/>
  <c r="N22" i="14"/>
  <c r="S21" i="14"/>
  <c r="R21" i="14"/>
  <c r="Q21" i="14"/>
  <c r="P21" i="14"/>
  <c r="O21" i="14"/>
  <c r="N21" i="14"/>
  <c r="S20" i="14"/>
  <c r="R20" i="14"/>
  <c r="Q20" i="14"/>
  <c r="P20" i="14"/>
  <c r="O20" i="14"/>
  <c r="N20" i="14"/>
  <c r="S19" i="14"/>
  <c r="R19" i="14"/>
  <c r="Q19" i="14"/>
  <c r="P19" i="14"/>
  <c r="O19" i="14"/>
  <c r="N19" i="14"/>
  <c r="S18" i="14"/>
  <c r="R18" i="14"/>
  <c r="Q18" i="14"/>
  <c r="P18" i="14"/>
  <c r="O18" i="14"/>
  <c r="N18" i="14"/>
  <c r="S17" i="14"/>
  <c r="R17" i="14"/>
  <c r="Q17" i="14"/>
  <c r="P17" i="14"/>
  <c r="O17" i="14"/>
  <c r="N17" i="14"/>
  <c r="S16" i="14"/>
  <c r="R16" i="14"/>
  <c r="Q16" i="14"/>
  <c r="P16" i="14"/>
  <c r="O16" i="14"/>
  <c r="N16" i="14"/>
  <c r="S15" i="14"/>
  <c r="R15" i="14"/>
  <c r="Q15" i="14"/>
  <c r="P15" i="14"/>
  <c r="O15" i="14"/>
  <c r="N15" i="14"/>
  <c r="S14" i="14"/>
  <c r="R14" i="14"/>
  <c r="Q14" i="14"/>
  <c r="P14" i="14"/>
  <c r="O14" i="14"/>
  <c r="N14" i="14"/>
  <c r="S13" i="14"/>
  <c r="R13" i="14"/>
  <c r="Q13" i="14"/>
  <c r="P13" i="14"/>
  <c r="O13" i="14"/>
  <c r="N13" i="14"/>
  <c r="S12" i="14"/>
  <c r="R12" i="14"/>
  <c r="Q12" i="14"/>
  <c r="P12" i="14"/>
  <c r="O12" i="14"/>
  <c r="N12" i="14"/>
  <c r="S11" i="14"/>
  <c r="R11" i="14"/>
  <c r="Q11" i="14"/>
  <c r="P11" i="14"/>
  <c r="O11" i="14"/>
  <c r="N11" i="14"/>
  <c r="S10" i="14"/>
  <c r="R10" i="14"/>
  <c r="Q10" i="14"/>
  <c r="P10" i="14"/>
  <c r="O10" i="14"/>
  <c r="N10" i="14"/>
  <c r="S9" i="14"/>
  <c r="R9" i="14"/>
  <c r="Q9" i="14"/>
  <c r="P9" i="14"/>
  <c r="O9" i="14"/>
  <c r="N9" i="14"/>
  <c r="M41" i="14"/>
  <c r="L41" i="14"/>
  <c r="K41" i="14"/>
  <c r="J41" i="14"/>
  <c r="I41" i="14"/>
  <c r="H41" i="14"/>
  <c r="M40" i="14"/>
  <c r="L40" i="14"/>
  <c r="K40" i="14"/>
  <c r="J40" i="14"/>
  <c r="I40" i="14"/>
  <c r="H40" i="14"/>
  <c r="M39" i="14"/>
  <c r="L39" i="14"/>
  <c r="K39" i="14"/>
  <c r="J39" i="14"/>
  <c r="I39" i="14"/>
  <c r="H39" i="14"/>
  <c r="M38" i="14"/>
  <c r="L38" i="14"/>
  <c r="K38" i="14"/>
  <c r="J38" i="14"/>
  <c r="I38" i="14"/>
  <c r="H38" i="14"/>
  <c r="M37" i="14"/>
  <c r="L37" i="14"/>
  <c r="K37" i="14"/>
  <c r="J37" i="14"/>
  <c r="I37" i="14"/>
  <c r="H37" i="14"/>
  <c r="M35" i="14"/>
  <c r="L35" i="14"/>
  <c r="K35" i="14"/>
  <c r="J35" i="14"/>
  <c r="I35" i="14"/>
  <c r="H35" i="14"/>
  <c r="Y35" i="12" s="1" a="1"/>
  <c r="M33" i="14"/>
  <c r="L33" i="14"/>
  <c r="K33" i="14"/>
  <c r="J33" i="14"/>
  <c r="I33" i="14"/>
  <c r="H33" i="14"/>
  <c r="M32" i="14"/>
  <c r="L32" i="14"/>
  <c r="K32" i="14"/>
  <c r="J32" i="14"/>
  <c r="I32" i="14"/>
  <c r="H32" i="14"/>
  <c r="M31" i="14"/>
  <c r="L31" i="14"/>
  <c r="K31" i="14"/>
  <c r="J31" i="14"/>
  <c r="I31" i="14"/>
  <c r="H31" i="14"/>
  <c r="M30" i="14"/>
  <c r="L30" i="14"/>
  <c r="K30" i="14"/>
  <c r="J30" i="14"/>
  <c r="I30" i="14"/>
  <c r="H30" i="14"/>
  <c r="Y30" i="12" s="1" a="1"/>
  <c r="M29" i="14"/>
  <c r="L29" i="14"/>
  <c r="K29" i="14"/>
  <c r="J29" i="14"/>
  <c r="I29" i="14"/>
  <c r="H29" i="14"/>
  <c r="M28" i="14"/>
  <c r="L28" i="14"/>
  <c r="K28" i="14"/>
  <c r="J28" i="14"/>
  <c r="I28" i="14"/>
  <c r="H28" i="14"/>
  <c r="M27" i="14"/>
  <c r="L27" i="14"/>
  <c r="K27" i="14"/>
  <c r="J27" i="14"/>
  <c r="I27" i="14"/>
  <c r="H27" i="14"/>
  <c r="M26" i="14"/>
  <c r="L26" i="14"/>
  <c r="K26" i="14"/>
  <c r="J26" i="14"/>
  <c r="I26" i="14"/>
  <c r="H26" i="14"/>
  <c r="M25" i="14"/>
  <c r="L25" i="14"/>
  <c r="K25" i="14"/>
  <c r="J25" i="14"/>
  <c r="I25" i="14"/>
  <c r="H25" i="14"/>
  <c r="M24" i="14"/>
  <c r="L24" i="14"/>
  <c r="K24" i="14"/>
  <c r="J24" i="14"/>
  <c r="I24" i="14"/>
  <c r="H24" i="14"/>
  <c r="M23" i="14"/>
  <c r="L23" i="14"/>
  <c r="K23" i="14"/>
  <c r="J23" i="14"/>
  <c r="I23" i="14"/>
  <c r="M22" i="14"/>
  <c r="L22" i="14"/>
  <c r="K22" i="14"/>
  <c r="J22" i="14"/>
  <c r="I22" i="14"/>
  <c r="H22" i="14"/>
  <c r="M21" i="14"/>
  <c r="L21" i="14"/>
  <c r="K21" i="14"/>
  <c r="J21" i="14"/>
  <c r="I21" i="14"/>
  <c r="H21" i="14"/>
  <c r="M20" i="14"/>
  <c r="L20" i="14"/>
  <c r="K20" i="14"/>
  <c r="J20" i="14"/>
  <c r="I20" i="14"/>
  <c r="H20" i="14"/>
  <c r="M19" i="14"/>
  <c r="L19" i="14"/>
  <c r="K19" i="14"/>
  <c r="J19" i="14"/>
  <c r="I19" i="14"/>
  <c r="H19" i="14"/>
  <c r="M18" i="14"/>
  <c r="L18" i="14"/>
  <c r="K18" i="14"/>
  <c r="J18" i="14"/>
  <c r="I18" i="14"/>
  <c r="H18" i="14"/>
  <c r="M17" i="14"/>
  <c r="L17" i="14"/>
  <c r="K17" i="14"/>
  <c r="J17" i="14"/>
  <c r="I17" i="14"/>
  <c r="H17" i="14"/>
  <c r="M16" i="14"/>
  <c r="L16" i="14"/>
  <c r="K16" i="14"/>
  <c r="J16" i="14"/>
  <c r="I16" i="14"/>
  <c r="H16" i="14"/>
  <c r="M15" i="14"/>
  <c r="L15" i="14"/>
  <c r="K15" i="14"/>
  <c r="J15" i="14"/>
  <c r="I15" i="14"/>
  <c r="H15" i="14"/>
  <c r="M14" i="14"/>
  <c r="L14" i="14"/>
  <c r="K14" i="14"/>
  <c r="J14" i="14"/>
  <c r="I14" i="14"/>
  <c r="H14" i="14"/>
  <c r="M13" i="14"/>
  <c r="L13" i="14"/>
  <c r="K13" i="14"/>
  <c r="J13" i="14"/>
  <c r="I13" i="14"/>
  <c r="H13" i="14"/>
  <c r="M12" i="14"/>
  <c r="L12" i="14"/>
  <c r="K12" i="14"/>
  <c r="J12" i="14"/>
  <c r="I12" i="14"/>
  <c r="H12" i="14"/>
  <c r="Y12" i="12" s="1" a="1"/>
  <c r="M11" i="14"/>
  <c r="L11" i="14"/>
  <c r="K11" i="14"/>
  <c r="J11" i="14"/>
  <c r="I11" i="14"/>
  <c r="H11" i="14"/>
  <c r="M10" i="14"/>
  <c r="L10" i="14"/>
  <c r="K10" i="14"/>
  <c r="J10" i="14"/>
  <c r="I10" i="14"/>
  <c r="H10" i="14"/>
  <c r="M9" i="14"/>
  <c r="L9" i="14"/>
  <c r="K9" i="14"/>
  <c r="J9" i="14"/>
  <c r="I9" i="14"/>
  <c r="H9" i="14"/>
  <c r="Y24" i="12" l="1" a="1"/>
  <c r="Y28" i="12" a="1"/>
  <c r="Y32" i="12" a="1"/>
  <c r="Y32" i="12" s="1"/>
  <c r="Y38" i="12" a="1"/>
  <c r="Y16" i="12" a="1"/>
  <c r="Y20" i="12" a="1"/>
  <c r="Y29" i="12" a="1"/>
  <c r="Y39" i="12" a="1"/>
  <c r="Y39" i="12" s="1"/>
  <c r="Y25" i="12" a="1"/>
  <c r="Y33" i="12" a="1"/>
  <c r="Y13" i="12" a="1"/>
  <c r="Y17" i="12" a="1"/>
  <c r="Y21" i="12" a="1"/>
  <c r="Y10" i="12" a="1"/>
  <c r="Y10" i="12" s="1"/>
  <c r="Y14" i="12" a="1"/>
  <c r="Y14" i="12" s="1"/>
  <c r="Y18" i="12" a="1"/>
  <c r="Y26" i="12" a="1"/>
  <c r="Y26" i="12" s="1"/>
  <c r="Y22" i="12" a="1"/>
  <c r="Y40" i="12" a="1"/>
  <c r="Y27" i="12" a="1"/>
  <c r="Y27" i="12" s="1"/>
  <c r="Y31" i="12" a="1"/>
  <c r="Y31" i="12" s="1"/>
  <c r="Y37" i="12" a="1"/>
  <c r="Y37" i="12" s="1"/>
  <c r="Y41" i="12" a="1"/>
  <c r="Y41" i="12" s="1"/>
  <c r="Y11" i="12" a="1"/>
  <c r="Y15" i="12" a="1"/>
  <c r="Y19" i="12" a="1"/>
  <c r="Y23" i="12" a="1"/>
  <c r="AC38" i="12" a="1"/>
  <c r="AC38" i="12" s="1"/>
  <c r="Y38" i="12"/>
  <c r="Z38" i="12"/>
  <c r="W38" i="12" s="1"/>
  <c r="AC35" i="12" a="1"/>
  <c r="AC35" i="12" s="1"/>
  <c r="Y35" i="12"/>
  <c r="AC12" i="12" a="1"/>
  <c r="AC12" i="12" s="1"/>
  <c r="Z12" i="12"/>
  <c r="W12" i="12" s="1"/>
  <c r="AC16" i="12" a="1"/>
  <c r="AC16" i="12" s="1"/>
  <c r="Z16" i="12"/>
  <c r="W16" i="12" s="1"/>
  <c r="Y16" i="12"/>
  <c r="AC20" i="12" a="1"/>
  <c r="AC20" i="12" s="1"/>
  <c r="Z20" i="12"/>
  <c r="W20" i="12" s="1"/>
  <c r="Y20" i="12"/>
  <c r="AC24" i="12" a="1"/>
  <c r="AC24" i="12" s="1"/>
  <c r="Y24" i="12"/>
  <c r="Z24" i="12"/>
  <c r="W24" i="12" s="1"/>
  <c r="Y28" i="12"/>
  <c r="AC28" i="12" a="1"/>
  <c r="AC28" i="12" s="1"/>
  <c r="Z28" i="12"/>
  <c r="W28" i="12" s="1"/>
  <c r="AC32" i="12" a="1"/>
  <c r="AC32" i="12" s="1"/>
  <c r="Z32" i="12"/>
  <c r="W32" i="12" s="1"/>
  <c r="AC37" i="12" a="1"/>
  <c r="AC37" i="12" s="1"/>
  <c r="Z37" i="12"/>
  <c r="W37" i="12" s="1"/>
  <c r="AC41" i="12" a="1"/>
  <c r="AC41" i="12" s="1"/>
  <c r="Z41" i="12"/>
  <c r="W41" i="12" s="1"/>
  <c r="Y17" i="12"/>
  <c r="AC19" i="12" a="1"/>
  <c r="AC19" i="12" s="1"/>
  <c r="Z19" i="12"/>
  <c r="W19" i="12" s="1"/>
  <c r="AC23" i="12" a="1"/>
  <c r="AC23" i="12" s="1"/>
  <c r="Y23" i="12"/>
  <c r="Z23" i="12"/>
  <c r="W23" i="12" s="1"/>
  <c r="AC27" i="12" a="1"/>
  <c r="AC27" i="12" s="1"/>
  <c r="Z27" i="12"/>
  <c r="W27" i="12" s="1"/>
  <c r="AC40" i="12" a="1"/>
  <c r="AC40" i="12" s="1"/>
  <c r="Y40" i="12"/>
  <c r="Z40" i="12"/>
  <c r="W40" i="12" s="1"/>
  <c r="AC15" i="12" a="1"/>
  <c r="AC15" i="12" s="1"/>
  <c r="Z15" i="12"/>
  <c r="W15" i="12" s="1"/>
  <c r="AC31" i="12" a="1"/>
  <c r="AC31" i="12" s="1"/>
  <c r="Z31" i="12"/>
  <c r="W31" i="12" s="1"/>
  <c r="AC10" i="12" a="1"/>
  <c r="AC10" i="12" s="1"/>
  <c r="Z10" i="12"/>
  <c r="W10" i="12" s="1"/>
  <c r="AC14" i="12" a="1"/>
  <c r="AC14" i="12" s="1"/>
  <c r="Z14" i="12"/>
  <c r="W14" i="12" s="1"/>
  <c r="AC18" i="12" a="1"/>
  <c r="AC18" i="12" s="1"/>
  <c r="Z18" i="12"/>
  <c r="W18" i="12" s="1"/>
  <c r="Y18" i="12"/>
  <c r="AC22" i="12" a="1"/>
  <c r="AC22" i="12" s="1"/>
  <c r="Y22" i="12"/>
  <c r="Z22" i="12"/>
  <c r="W22" i="12" s="1"/>
  <c r="AC26" i="12" a="1"/>
  <c r="AC26" i="12" s="1"/>
  <c r="Z26" i="12"/>
  <c r="W26" i="12" s="1"/>
  <c r="AC30" i="12" a="1"/>
  <c r="AC30" i="12" s="1"/>
  <c r="Z30" i="12"/>
  <c r="W30" i="12" s="1"/>
  <c r="Y30" i="12"/>
  <c r="Z35" i="12"/>
  <c r="W35" i="12" s="1"/>
  <c r="AC11" i="12" a="1"/>
  <c r="AC11" i="12" s="1"/>
  <c r="Z11" i="12"/>
  <c r="W11" i="12" s="1"/>
  <c r="Y11" i="12"/>
  <c r="Y12" i="12"/>
  <c r="AC39" i="12" a="1"/>
  <c r="AC39" i="12" s="1"/>
  <c r="Z39" i="12"/>
  <c r="W39" i="12" s="1"/>
  <c r="Y15" i="12"/>
  <c r="Y19" i="12"/>
  <c r="AC13" i="12" a="1"/>
  <c r="AC13" i="12" s="1"/>
  <c r="Y13" i="12"/>
  <c r="Z13" i="12"/>
  <c r="W13" i="12" s="1"/>
  <c r="AC17" i="12" a="1"/>
  <c r="AC17" i="12" s="1"/>
  <c r="Z17" i="12"/>
  <c r="W17" i="12" s="1"/>
  <c r="AC21" i="12" a="1"/>
  <c r="AC21" i="12" s="1"/>
  <c r="Z21" i="12"/>
  <c r="W21" i="12" s="1"/>
  <c r="Y21" i="12"/>
  <c r="AC25" i="12" a="1"/>
  <c r="AC25" i="12" s="1"/>
  <c r="Y25" i="12"/>
  <c r="Z25" i="12"/>
  <c r="W25" i="12" s="1"/>
  <c r="AC29" i="12" a="1"/>
  <c r="AC29" i="12" s="1"/>
  <c r="Z29" i="12"/>
  <c r="W29" i="12" s="1"/>
  <c r="Y29" i="12"/>
  <c r="AC33" i="12" a="1"/>
  <c r="AC33" i="12" s="1"/>
  <c r="Y33" i="12"/>
  <c r="Z33" i="12"/>
  <c r="W33" i="12" s="1"/>
  <c r="AC9" i="12" a="1"/>
  <c r="AC9" i="12" s="1"/>
  <c r="Y9" i="12" a="1"/>
  <c r="Y9" i="12" s="1"/>
  <c r="Z9" i="12"/>
  <c r="W9" i="12" s="1"/>
  <c r="T43" i="17"/>
  <c r="S43" i="17"/>
  <c r="R43" i="17"/>
  <c r="Q43" i="17"/>
  <c r="P43" i="17"/>
  <c r="O43" i="17"/>
  <c r="N43" i="17"/>
  <c r="M43" i="17"/>
  <c r="L43" i="17"/>
  <c r="K43" i="17"/>
  <c r="J43" i="17"/>
  <c r="I43" i="17"/>
  <c r="H43" i="17"/>
  <c r="T42" i="17"/>
  <c r="S42" i="17"/>
  <c r="R42" i="17"/>
  <c r="Q42" i="17"/>
  <c r="P42" i="17"/>
  <c r="O42" i="17"/>
  <c r="N42" i="17"/>
  <c r="M42" i="17"/>
  <c r="L42" i="17"/>
  <c r="K42" i="17"/>
  <c r="J42" i="17"/>
  <c r="I42" i="17"/>
  <c r="H42" i="17"/>
  <c r="T41" i="17"/>
  <c r="S41" i="17"/>
  <c r="R41" i="17"/>
  <c r="Q41" i="17"/>
  <c r="P41" i="17"/>
  <c r="O41" i="17"/>
  <c r="N41" i="17"/>
  <c r="M41" i="17"/>
  <c r="L41" i="17"/>
  <c r="K41" i="17"/>
  <c r="J41" i="17"/>
  <c r="I41" i="17"/>
  <c r="H41" i="17"/>
  <c r="T40" i="17"/>
  <c r="S40" i="17"/>
  <c r="R40" i="17"/>
  <c r="Q40" i="17"/>
  <c r="P40" i="17"/>
  <c r="O40" i="17"/>
  <c r="N40" i="17"/>
  <c r="M40" i="17"/>
  <c r="L40" i="17"/>
  <c r="K40" i="17"/>
  <c r="J40" i="17"/>
  <c r="I40" i="17"/>
  <c r="H40" i="17"/>
  <c r="T39" i="17"/>
  <c r="S39" i="17"/>
  <c r="R39" i="17"/>
  <c r="Q39" i="17"/>
  <c r="P39" i="17"/>
  <c r="O39" i="17"/>
  <c r="N39" i="17"/>
  <c r="M39" i="17"/>
  <c r="L39" i="17"/>
  <c r="K39" i="17"/>
  <c r="J39" i="17"/>
  <c r="I39" i="17"/>
  <c r="H39" i="17"/>
  <c r="T38" i="17"/>
  <c r="S38" i="17"/>
  <c r="R38" i="17"/>
  <c r="Q38" i="17"/>
  <c r="P38" i="17"/>
  <c r="O38" i="17"/>
  <c r="N38" i="17"/>
  <c r="M38" i="17"/>
  <c r="L38" i="17"/>
  <c r="K38" i="17"/>
  <c r="J38" i="17"/>
  <c r="I38" i="17"/>
  <c r="H38" i="17"/>
  <c r="T37" i="17"/>
  <c r="S37" i="17"/>
  <c r="R37" i="17"/>
  <c r="Q37" i="17"/>
  <c r="P37" i="17"/>
  <c r="O37" i="17"/>
  <c r="N37" i="17"/>
  <c r="M37" i="17"/>
  <c r="L37" i="17"/>
  <c r="K37" i="17"/>
  <c r="J37" i="17"/>
  <c r="I37" i="17"/>
  <c r="H37" i="17"/>
  <c r="T36" i="17"/>
  <c r="S36" i="17"/>
  <c r="R36" i="17"/>
  <c r="Q36" i="17"/>
  <c r="P36" i="17"/>
  <c r="O36" i="17"/>
  <c r="N36" i="17"/>
  <c r="M36" i="17"/>
  <c r="L36" i="17"/>
  <c r="K36" i="17"/>
  <c r="J36" i="17"/>
  <c r="I36" i="17"/>
  <c r="H36" i="17"/>
  <c r="T35" i="17"/>
  <c r="S35" i="17"/>
  <c r="R35" i="17"/>
  <c r="Q35" i="17"/>
  <c r="P35" i="17"/>
  <c r="O35" i="17"/>
  <c r="N35" i="17"/>
  <c r="M35" i="17"/>
  <c r="L35" i="17"/>
  <c r="K35" i="17"/>
  <c r="J35" i="17"/>
  <c r="I35" i="17"/>
  <c r="H35" i="17"/>
  <c r="T33" i="17"/>
  <c r="S33" i="17"/>
  <c r="R33" i="17"/>
  <c r="Q33" i="17"/>
  <c r="P33" i="17"/>
  <c r="O33" i="17"/>
  <c r="N33" i="17"/>
  <c r="M33" i="17"/>
  <c r="L33" i="17"/>
  <c r="K33" i="17"/>
  <c r="J33" i="17"/>
  <c r="I33" i="17"/>
  <c r="H33" i="17"/>
  <c r="T32" i="17"/>
  <c r="S32" i="17"/>
  <c r="R32" i="17"/>
  <c r="Q32" i="17"/>
  <c r="P32" i="17"/>
  <c r="O32" i="17"/>
  <c r="N32" i="17"/>
  <c r="M32" i="17"/>
  <c r="L32" i="17"/>
  <c r="K32" i="17"/>
  <c r="J32" i="17"/>
  <c r="I32" i="17"/>
  <c r="H32" i="17"/>
  <c r="T31" i="17"/>
  <c r="S31" i="17"/>
  <c r="R31" i="17"/>
  <c r="Q31" i="17"/>
  <c r="P31" i="17"/>
  <c r="O31" i="17"/>
  <c r="N31" i="17"/>
  <c r="M31" i="17"/>
  <c r="L31" i="17"/>
  <c r="K31" i="17"/>
  <c r="J31" i="17"/>
  <c r="I31" i="17"/>
  <c r="H31" i="17"/>
  <c r="T30" i="17"/>
  <c r="S30" i="17"/>
  <c r="R30" i="17"/>
  <c r="Q30" i="17"/>
  <c r="P30" i="17"/>
  <c r="O30" i="17"/>
  <c r="N30" i="17"/>
  <c r="M30" i="17"/>
  <c r="L30" i="17"/>
  <c r="K30" i="17"/>
  <c r="J30" i="17"/>
  <c r="I30" i="17"/>
  <c r="H30" i="17"/>
  <c r="T29" i="17"/>
  <c r="S29" i="17"/>
  <c r="R29" i="17"/>
  <c r="Q29" i="17"/>
  <c r="P29" i="17"/>
  <c r="O29" i="17"/>
  <c r="N29" i="17"/>
  <c r="M29" i="17"/>
  <c r="L29" i="17"/>
  <c r="K29" i="17"/>
  <c r="J29" i="17"/>
  <c r="I29" i="17"/>
  <c r="H29" i="17"/>
  <c r="T28" i="17"/>
  <c r="S28" i="17"/>
  <c r="R28" i="17"/>
  <c r="Q28" i="17"/>
  <c r="P28" i="17"/>
  <c r="O28" i="17"/>
  <c r="N28" i="17"/>
  <c r="M28" i="17"/>
  <c r="L28" i="17"/>
  <c r="K28" i="17"/>
  <c r="J28" i="17"/>
  <c r="I28" i="17"/>
  <c r="H28" i="17"/>
  <c r="T27" i="17"/>
  <c r="S27" i="17"/>
  <c r="R27" i="17"/>
  <c r="Q27" i="17"/>
  <c r="P27" i="17"/>
  <c r="O27" i="17"/>
  <c r="N27" i="17"/>
  <c r="M27" i="17"/>
  <c r="L27" i="17"/>
  <c r="K27" i="17"/>
  <c r="J27" i="17"/>
  <c r="I27" i="17"/>
  <c r="H27" i="17"/>
  <c r="T26" i="17"/>
  <c r="S26" i="17"/>
  <c r="R26" i="17"/>
  <c r="Q26" i="17"/>
  <c r="P26" i="17"/>
  <c r="O26" i="17"/>
  <c r="N26" i="17"/>
  <c r="M26" i="17"/>
  <c r="L26" i="17"/>
  <c r="K26" i="17"/>
  <c r="J26" i="17"/>
  <c r="I26" i="17"/>
  <c r="H26" i="17"/>
  <c r="T25" i="17"/>
  <c r="S25" i="17"/>
  <c r="R25" i="17"/>
  <c r="Q25" i="17"/>
  <c r="P25" i="17"/>
  <c r="O25" i="17"/>
  <c r="N25" i="17"/>
  <c r="M25" i="17"/>
  <c r="L25" i="17"/>
  <c r="K25" i="17"/>
  <c r="J25" i="17"/>
  <c r="I25" i="17"/>
  <c r="H25" i="17"/>
  <c r="T24" i="17"/>
  <c r="S24" i="17"/>
  <c r="R24" i="17"/>
  <c r="Q24" i="17"/>
  <c r="P24" i="17"/>
  <c r="O24" i="17"/>
  <c r="N24" i="17"/>
  <c r="M24" i="17"/>
  <c r="L24" i="17"/>
  <c r="K24" i="17"/>
  <c r="J24" i="17"/>
  <c r="I24" i="17"/>
  <c r="H24" i="17"/>
  <c r="T23" i="17"/>
  <c r="S23" i="17"/>
  <c r="R23" i="17"/>
  <c r="Q23" i="17"/>
  <c r="P23" i="17"/>
  <c r="O23" i="17"/>
  <c r="N23" i="17"/>
  <c r="M23" i="17"/>
  <c r="L23" i="17"/>
  <c r="K23" i="17"/>
  <c r="J23" i="17"/>
  <c r="I23" i="17"/>
  <c r="H23" i="17"/>
  <c r="T22" i="17"/>
  <c r="S22" i="17"/>
  <c r="R22" i="17"/>
  <c r="Q22" i="17"/>
  <c r="P22" i="17"/>
  <c r="O22" i="17"/>
  <c r="N22" i="17"/>
  <c r="M22" i="17"/>
  <c r="L22" i="17"/>
  <c r="K22" i="17"/>
  <c r="J22" i="17"/>
  <c r="I22" i="17"/>
  <c r="H22" i="17"/>
  <c r="T21" i="17"/>
  <c r="S21" i="17"/>
  <c r="R21" i="17"/>
  <c r="Q21" i="17"/>
  <c r="P21" i="17"/>
  <c r="O21" i="17"/>
  <c r="N21" i="17"/>
  <c r="M21" i="17"/>
  <c r="L21" i="17"/>
  <c r="K21" i="17"/>
  <c r="J21" i="17"/>
  <c r="I21" i="17"/>
  <c r="H21" i="17"/>
  <c r="T20" i="17"/>
  <c r="S20" i="17"/>
  <c r="R20" i="17"/>
  <c r="Q20" i="17"/>
  <c r="P20" i="17"/>
  <c r="O20" i="17"/>
  <c r="N20" i="17"/>
  <c r="M20" i="17"/>
  <c r="L20" i="17"/>
  <c r="K20" i="17"/>
  <c r="J20" i="17"/>
  <c r="I20" i="17"/>
  <c r="H20" i="17"/>
  <c r="T19" i="17"/>
  <c r="S19" i="17"/>
  <c r="R19" i="17"/>
  <c r="Q19" i="17"/>
  <c r="P19" i="17"/>
  <c r="O19" i="17"/>
  <c r="N19" i="17"/>
  <c r="M19" i="17"/>
  <c r="L19" i="17"/>
  <c r="K19" i="17"/>
  <c r="J19" i="17"/>
  <c r="I19" i="17"/>
  <c r="H19" i="17"/>
  <c r="T18" i="17"/>
  <c r="S18" i="17"/>
  <c r="R18" i="17"/>
  <c r="Q18" i="17"/>
  <c r="P18" i="17"/>
  <c r="O18" i="17"/>
  <c r="N18" i="17"/>
  <c r="M18" i="17"/>
  <c r="L18" i="17"/>
  <c r="K18" i="17"/>
  <c r="J18" i="17"/>
  <c r="I18" i="17"/>
  <c r="H18" i="17"/>
  <c r="T17" i="17"/>
  <c r="S17" i="17"/>
  <c r="R17" i="17"/>
  <c r="Q17" i="17"/>
  <c r="P17" i="17"/>
  <c r="O17" i="17"/>
  <c r="N17" i="17"/>
  <c r="M17" i="17"/>
  <c r="L17" i="17"/>
  <c r="K17" i="17"/>
  <c r="J17" i="17"/>
  <c r="I17" i="17"/>
  <c r="H17" i="17"/>
  <c r="T16" i="17"/>
  <c r="S16" i="17"/>
  <c r="R16" i="17"/>
  <c r="Q16" i="17"/>
  <c r="P16" i="17"/>
  <c r="O16" i="17"/>
  <c r="N16" i="17"/>
  <c r="M16" i="17"/>
  <c r="L16" i="17"/>
  <c r="K16" i="17"/>
  <c r="J16" i="17"/>
  <c r="I16" i="17"/>
  <c r="H16" i="17"/>
  <c r="T15" i="17"/>
  <c r="S15" i="17"/>
  <c r="R15" i="17"/>
  <c r="Q15" i="17"/>
  <c r="P15" i="17"/>
  <c r="O15" i="17"/>
  <c r="N15" i="17"/>
  <c r="M15" i="17"/>
  <c r="L15" i="17"/>
  <c r="K15" i="17"/>
  <c r="J15" i="17"/>
  <c r="I15" i="17"/>
  <c r="H15" i="17"/>
  <c r="T14" i="17"/>
  <c r="S14" i="17"/>
  <c r="R14" i="17"/>
  <c r="Q14" i="17"/>
  <c r="P14" i="17"/>
  <c r="O14" i="17"/>
  <c r="N14" i="17"/>
  <c r="M14" i="17"/>
  <c r="L14" i="17"/>
  <c r="K14" i="17"/>
  <c r="J14" i="17"/>
  <c r="I14" i="17"/>
  <c r="H14" i="17"/>
  <c r="T13" i="17"/>
  <c r="S13" i="17"/>
  <c r="R13" i="17"/>
  <c r="Q13" i="17"/>
  <c r="P13" i="17"/>
  <c r="O13" i="17"/>
  <c r="N13" i="17"/>
  <c r="M13" i="17"/>
  <c r="L13" i="17"/>
  <c r="K13" i="17"/>
  <c r="J13" i="17"/>
  <c r="I13" i="17"/>
  <c r="H13" i="17"/>
  <c r="T12" i="17"/>
  <c r="S12" i="17"/>
  <c r="R12" i="17"/>
  <c r="Q12" i="17"/>
  <c r="P12" i="17"/>
  <c r="O12" i="17"/>
  <c r="N12" i="17"/>
  <c r="M12" i="17"/>
  <c r="L12" i="17"/>
  <c r="K12" i="17"/>
  <c r="J12" i="17"/>
  <c r="I12" i="17"/>
  <c r="H12" i="17"/>
  <c r="T11" i="17"/>
  <c r="S11" i="17"/>
  <c r="R11" i="17"/>
  <c r="Q11" i="17"/>
  <c r="P11" i="17"/>
  <c r="O11" i="17"/>
  <c r="N11" i="17"/>
  <c r="M11" i="17"/>
  <c r="L11" i="17"/>
  <c r="K11" i="17"/>
  <c r="J11" i="17"/>
  <c r="I11" i="17"/>
  <c r="H11" i="17"/>
  <c r="T10" i="17"/>
  <c r="S10" i="17"/>
  <c r="R10" i="17"/>
  <c r="Q10" i="17"/>
  <c r="P10" i="17"/>
  <c r="O10" i="17"/>
  <c r="N10" i="17"/>
  <c r="M10" i="17"/>
  <c r="L10" i="17"/>
  <c r="K10" i="17"/>
  <c r="J10" i="17"/>
  <c r="I10" i="17"/>
  <c r="H10" i="17"/>
  <c r="T9" i="17"/>
  <c r="S9" i="17"/>
  <c r="R9" i="17"/>
  <c r="Q9" i="17"/>
  <c r="P9" i="17"/>
  <c r="O9" i="17"/>
  <c r="N9" i="17"/>
  <c r="M9" i="17"/>
  <c r="L9" i="17"/>
  <c r="K9" i="17"/>
  <c r="J9" i="17"/>
  <c r="I9" i="17"/>
  <c r="H9" i="17"/>
  <c r="S73" i="11"/>
  <c r="R73" i="11"/>
  <c r="Q73" i="11"/>
  <c r="P73" i="11"/>
  <c r="O73" i="11"/>
  <c r="N73" i="11"/>
  <c r="M73" i="11"/>
  <c r="L73" i="11"/>
  <c r="K73" i="11"/>
  <c r="J73" i="11"/>
  <c r="I73" i="11"/>
  <c r="H73" i="11"/>
  <c r="S58" i="11"/>
  <c r="S60" i="11" s="1"/>
  <c r="R58" i="11"/>
  <c r="R60" i="11" s="1"/>
  <c r="Q58" i="11"/>
  <c r="Q60" i="11" s="1"/>
  <c r="P58" i="11"/>
  <c r="P60" i="11" s="1"/>
  <c r="O58" i="11"/>
  <c r="O60" i="11" s="1"/>
  <c r="N58" i="11"/>
  <c r="N60" i="11" s="1"/>
  <c r="M58" i="11"/>
  <c r="M60" i="11" s="1"/>
  <c r="L58" i="11"/>
  <c r="L60" i="11" s="1"/>
  <c r="K58" i="11"/>
  <c r="K60" i="11" s="1"/>
  <c r="J58" i="11"/>
  <c r="J60" i="11" s="1"/>
  <c r="I58" i="11"/>
  <c r="I60" i="11" s="1"/>
  <c r="H58" i="11"/>
  <c r="H60" i="11" s="1"/>
  <c r="S50" i="11"/>
  <c r="R50" i="11"/>
  <c r="Q50" i="11"/>
  <c r="P50" i="11"/>
  <c r="O50" i="11"/>
  <c r="N50" i="11"/>
  <c r="M50" i="11"/>
  <c r="L50" i="11"/>
  <c r="K50" i="11"/>
  <c r="J50" i="11"/>
  <c r="I50" i="11"/>
  <c r="H50" i="11"/>
  <c r="S30" i="11"/>
  <c r="R30" i="11"/>
  <c r="Q30" i="11"/>
  <c r="P30" i="11"/>
  <c r="O30" i="11"/>
  <c r="N30" i="11"/>
  <c r="M30" i="11"/>
  <c r="L30" i="11"/>
  <c r="K30" i="11"/>
  <c r="J30" i="11"/>
  <c r="I30" i="11"/>
  <c r="H30" i="11"/>
  <c r="S23" i="11"/>
  <c r="R23" i="11"/>
  <c r="Q23" i="11"/>
  <c r="P23" i="11"/>
  <c r="O23" i="11"/>
  <c r="N23" i="11"/>
  <c r="M23" i="11"/>
  <c r="L23" i="11"/>
  <c r="K23" i="11"/>
  <c r="J23" i="11"/>
  <c r="I23" i="11"/>
  <c r="H23" i="11"/>
  <c r="S16" i="11"/>
  <c r="R16" i="11"/>
  <c r="Q16" i="11"/>
  <c r="P16" i="11"/>
  <c r="O16" i="11"/>
  <c r="N16" i="11"/>
  <c r="M16" i="11"/>
  <c r="L16" i="11"/>
  <c r="K16" i="11"/>
  <c r="J16" i="11"/>
  <c r="I16" i="11"/>
  <c r="H16" i="11"/>
  <c r="Z9" i="11" a="1"/>
  <c r="Z9" i="11" s="1"/>
  <c r="W9" i="11" s="1"/>
  <c r="Y9" i="11" a="1"/>
  <c r="Y9" i="11" s="1"/>
  <c r="S73" i="16"/>
  <c r="R73" i="16"/>
  <c r="Q73" i="16"/>
  <c r="P73" i="16"/>
  <c r="O73" i="16"/>
  <c r="N73" i="16"/>
  <c r="M73" i="16"/>
  <c r="L73" i="16"/>
  <c r="K73" i="16"/>
  <c r="J73" i="16"/>
  <c r="I73" i="16"/>
  <c r="H73" i="16"/>
  <c r="T72" i="16"/>
  <c r="S72" i="16"/>
  <c r="R72" i="16"/>
  <c r="Q72" i="16"/>
  <c r="P72" i="16"/>
  <c r="O72" i="16"/>
  <c r="N72" i="16"/>
  <c r="M72" i="16"/>
  <c r="L72" i="16"/>
  <c r="K72" i="16"/>
  <c r="J72" i="16"/>
  <c r="I72" i="16"/>
  <c r="H72" i="16"/>
  <c r="T71" i="16"/>
  <c r="S71" i="16"/>
  <c r="R71" i="16"/>
  <c r="Q71" i="16"/>
  <c r="P71" i="16"/>
  <c r="O71" i="16"/>
  <c r="N71" i="16"/>
  <c r="M71" i="16"/>
  <c r="L71" i="16"/>
  <c r="K71" i="16"/>
  <c r="J71" i="16"/>
  <c r="I71" i="16"/>
  <c r="H71" i="16"/>
  <c r="T70" i="16"/>
  <c r="S70" i="16"/>
  <c r="R70" i="16"/>
  <c r="Q70" i="16"/>
  <c r="P70" i="16"/>
  <c r="O70" i="16"/>
  <c r="N70" i="16"/>
  <c r="M70" i="16"/>
  <c r="L70" i="16"/>
  <c r="K70" i="16"/>
  <c r="J70" i="16"/>
  <c r="I70" i="16"/>
  <c r="H70" i="16"/>
  <c r="T69" i="16"/>
  <c r="S69" i="16"/>
  <c r="R69" i="16"/>
  <c r="Q69" i="16"/>
  <c r="P69" i="16"/>
  <c r="O69" i="16"/>
  <c r="N69" i="16"/>
  <c r="M69" i="16"/>
  <c r="L69" i="16"/>
  <c r="K69" i="16"/>
  <c r="J69" i="16"/>
  <c r="I69" i="16"/>
  <c r="H69" i="16"/>
  <c r="T68" i="16"/>
  <c r="S68" i="16"/>
  <c r="R68" i="16"/>
  <c r="Q68" i="16"/>
  <c r="P68" i="16"/>
  <c r="O68" i="16"/>
  <c r="N68" i="16"/>
  <c r="M68" i="16"/>
  <c r="L68" i="16"/>
  <c r="K68" i="16"/>
  <c r="J68" i="16"/>
  <c r="I68" i="16"/>
  <c r="H68" i="16"/>
  <c r="T67" i="16"/>
  <c r="S67" i="16"/>
  <c r="R67" i="16"/>
  <c r="Q67" i="16"/>
  <c r="P67" i="16"/>
  <c r="O67" i="16"/>
  <c r="N67" i="16"/>
  <c r="M67" i="16"/>
  <c r="L67" i="16"/>
  <c r="K67" i="16"/>
  <c r="J67" i="16"/>
  <c r="I67" i="16"/>
  <c r="H67" i="16"/>
  <c r="T66" i="16"/>
  <c r="S66" i="16"/>
  <c r="R66" i="16"/>
  <c r="Q66" i="16"/>
  <c r="P66" i="16"/>
  <c r="O66" i="16"/>
  <c r="N66" i="16"/>
  <c r="M66" i="16"/>
  <c r="L66" i="16"/>
  <c r="K66" i="16"/>
  <c r="J66" i="16"/>
  <c r="I66" i="16"/>
  <c r="H66" i="16"/>
  <c r="T65" i="16"/>
  <c r="S65" i="16"/>
  <c r="R65" i="16"/>
  <c r="Q65" i="16"/>
  <c r="P65" i="16"/>
  <c r="O65" i="16"/>
  <c r="N65" i="16"/>
  <c r="M65" i="16"/>
  <c r="L65" i="16"/>
  <c r="K65" i="16"/>
  <c r="J65" i="16"/>
  <c r="I65" i="16"/>
  <c r="H65" i="16"/>
  <c r="T64" i="16"/>
  <c r="S64" i="16"/>
  <c r="R64" i="16"/>
  <c r="Q64" i="16"/>
  <c r="P64" i="16"/>
  <c r="O64" i="16"/>
  <c r="N64" i="16"/>
  <c r="M64" i="16"/>
  <c r="L64" i="16"/>
  <c r="K64" i="16"/>
  <c r="J64" i="16"/>
  <c r="I64" i="16"/>
  <c r="H64" i="16"/>
  <c r="T63" i="16"/>
  <c r="S63" i="16"/>
  <c r="R63" i="16"/>
  <c r="Q63" i="16"/>
  <c r="P63" i="16"/>
  <c r="O63" i="16"/>
  <c r="N63" i="16"/>
  <c r="M63" i="16"/>
  <c r="L63" i="16"/>
  <c r="K63" i="16"/>
  <c r="J63" i="16"/>
  <c r="I63" i="16"/>
  <c r="H63" i="16"/>
  <c r="T62" i="16"/>
  <c r="S62" i="16"/>
  <c r="R62" i="16"/>
  <c r="Q62" i="16"/>
  <c r="P62" i="16"/>
  <c r="O62" i="16"/>
  <c r="N62" i="16"/>
  <c r="M62" i="16"/>
  <c r="L62" i="16"/>
  <c r="K62" i="16"/>
  <c r="J62" i="16"/>
  <c r="I62" i="16"/>
  <c r="H62" i="16"/>
  <c r="S60" i="16"/>
  <c r="R60" i="16"/>
  <c r="Q60" i="16"/>
  <c r="P60" i="16"/>
  <c r="O60" i="16"/>
  <c r="N60" i="16"/>
  <c r="M60" i="16"/>
  <c r="L60" i="16"/>
  <c r="K60" i="16"/>
  <c r="J60" i="16"/>
  <c r="I60" i="16"/>
  <c r="H60" i="16"/>
  <c r="T59" i="16"/>
  <c r="S59" i="16"/>
  <c r="R59" i="16"/>
  <c r="Q59" i="16"/>
  <c r="P59" i="16"/>
  <c r="O59" i="16"/>
  <c r="N59" i="16"/>
  <c r="M59" i="16"/>
  <c r="L59" i="16"/>
  <c r="K59" i="16"/>
  <c r="J59" i="16"/>
  <c r="I59" i="16"/>
  <c r="H59" i="16"/>
  <c r="S58" i="16"/>
  <c r="R58" i="16"/>
  <c r="Q58" i="16"/>
  <c r="P58" i="16"/>
  <c r="O58" i="16"/>
  <c r="N58" i="16"/>
  <c r="M58" i="16"/>
  <c r="L58" i="16"/>
  <c r="K58" i="16"/>
  <c r="J58" i="16"/>
  <c r="I58" i="16"/>
  <c r="H58" i="16"/>
  <c r="T57" i="16"/>
  <c r="S57" i="16"/>
  <c r="R57" i="16"/>
  <c r="Q57" i="16"/>
  <c r="P57" i="16"/>
  <c r="O57" i="16"/>
  <c r="N57" i="16"/>
  <c r="M57" i="16"/>
  <c r="L57" i="16"/>
  <c r="K57" i="16"/>
  <c r="J57" i="16"/>
  <c r="I57" i="16"/>
  <c r="H57" i="16"/>
  <c r="T56" i="16"/>
  <c r="S56" i="16"/>
  <c r="R56" i="16"/>
  <c r="Q56" i="16"/>
  <c r="P56" i="16"/>
  <c r="O56" i="16"/>
  <c r="N56" i="16"/>
  <c r="M56" i="16"/>
  <c r="L56" i="16"/>
  <c r="K56" i="16"/>
  <c r="J56" i="16"/>
  <c r="I56" i="16"/>
  <c r="H56" i="16"/>
  <c r="T55" i="16"/>
  <c r="S55" i="16"/>
  <c r="R55" i="16"/>
  <c r="Q55" i="16"/>
  <c r="P55" i="16"/>
  <c r="O55" i="16"/>
  <c r="N55" i="16"/>
  <c r="M55" i="16"/>
  <c r="L55" i="16"/>
  <c r="K55" i="16"/>
  <c r="J55" i="16"/>
  <c r="I55" i="16"/>
  <c r="H55" i="16"/>
  <c r="T54" i="16"/>
  <c r="S54" i="16"/>
  <c r="R54" i="16"/>
  <c r="Q54" i="16"/>
  <c r="P54" i="16"/>
  <c r="O54" i="16"/>
  <c r="N54" i="16"/>
  <c r="M54" i="16"/>
  <c r="L54" i="16"/>
  <c r="K54" i="16"/>
  <c r="J54" i="16"/>
  <c r="I54" i="16"/>
  <c r="H54" i="16"/>
  <c r="T53" i="16"/>
  <c r="S53" i="16"/>
  <c r="R53" i="16"/>
  <c r="Q53" i="16"/>
  <c r="P53" i="16"/>
  <c r="O53" i="16"/>
  <c r="N53" i="16"/>
  <c r="M53" i="16"/>
  <c r="L53" i="16"/>
  <c r="K53" i="16"/>
  <c r="J53" i="16"/>
  <c r="I53" i="16"/>
  <c r="H53" i="16"/>
  <c r="T52" i="16"/>
  <c r="S52" i="16"/>
  <c r="R52" i="16"/>
  <c r="Q52" i="16"/>
  <c r="P52" i="16"/>
  <c r="O52" i="16"/>
  <c r="N52" i="16"/>
  <c r="M52" i="16"/>
  <c r="L52" i="16"/>
  <c r="K52" i="16"/>
  <c r="J52" i="16"/>
  <c r="I52" i="16"/>
  <c r="H52" i="16"/>
  <c r="T51" i="16"/>
  <c r="S51" i="16"/>
  <c r="R51" i="16"/>
  <c r="Q51" i="16"/>
  <c r="P51" i="16"/>
  <c r="O51" i="16"/>
  <c r="N51" i="16"/>
  <c r="M51" i="16"/>
  <c r="L51" i="16"/>
  <c r="K51" i="16"/>
  <c r="J51" i="16"/>
  <c r="I51" i="16"/>
  <c r="H51" i="16"/>
  <c r="S50" i="16"/>
  <c r="R50" i="16"/>
  <c r="Q50" i="16"/>
  <c r="P50" i="16"/>
  <c r="O50" i="16"/>
  <c r="N50" i="16"/>
  <c r="M50" i="16"/>
  <c r="L50" i="16"/>
  <c r="K50" i="16"/>
  <c r="J50" i="16"/>
  <c r="I50" i="16"/>
  <c r="H50" i="16"/>
  <c r="T49" i="16"/>
  <c r="S49" i="16"/>
  <c r="R49" i="16"/>
  <c r="Q49" i="16"/>
  <c r="P49" i="16"/>
  <c r="O49" i="16"/>
  <c r="N49" i="16"/>
  <c r="M49" i="16"/>
  <c r="L49" i="16"/>
  <c r="K49" i="16"/>
  <c r="J49" i="16"/>
  <c r="I49" i="16"/>
  <c r="H49" i="16"/>
  <c r="T48" i="16"/>
  <c r="S48" i="16"/>
  <c r="R48" i="16"/>
  <c r="Q48" i="16"/>
  <c r="P48" i="16"/>
  <c r="O48" i="16"/>
  <c r="N48" i="16"/>
  <c r="M48" i="16"/>
  <c r="L48" i="16"/>
  <c r="K48" i="16"/>
  <c r="J48" i="16"/>
  <c r="I48" i="16"/>
  <c r="H48" i="16"/>
  <c r="T47" i="16"/>
  <c r="S47" i="16"/>
  <c r="R47" i="16"/>
  <c r="Q47" i="16"/>
  <c r="P47" i="16"/>
  <c r="O47" i="16"/>
  <c r="N47" i="16"/>
  <c r="M47" i="16"/>
  <c r="L47" i="16"/>
  <c r="K47" i="16"/>
  <c r="J47" i="16"/>
  <c r="I47" i="16"/>
  <c r="H47" i="16"/>
  <c r="T46" i="16"/>
  <c r="S46" i="16"/>
  <c r="R46" i="16"/>
  <c r="Q46" i="16"/>
  <c r="P46" i="16"/>
  <c r="O46" i="16"/>
  <c r="N46" i="16"/>
  <c r="M46" i="16"/>
  <c r="L46" i="16"/>
  <c r="K46" i="16"/>
  <c r="J46" i="16"/>
  <c r="I46" i="16"/>
  <c r="H46" i="16"/>
  <c r="T45" i="16"/>
  <c r="S45" i="16"/>
  <c r="R45" i="16"/>
  <c r="Q45" i="16"/>
  <c r="P45" i="16"/>
  <c r="O45" i="16"/>
  <c r="N45" i="16"/>
  <c r="M45" i="16"/>
  <c r="L45" i="16"/>
  <c r="K45" i="16"/>
  <c r="J45" i="16"/>
  <c r="I45" i="16"/>
  <c r="H45" i="16"/>
  <c r="T44" i="16"/>
  <c r="S44" i="16"/>
  <c r="R44" i="16"/>
  <c r="Q44" i="16"/>
  <c r="P44" i="16"/>
  <c r="O44" i="16"/>
  <c r="N44" i="16"/>
  <c r="M44" i="16"/>
  <c r="L44" i="16"/>
  <c r="K44" i="16"/>
  <c r="J44" i="16"/>
  <c r="I44" i="16"/>
  <c r="H44" i="16"/>
  <c r="T43" i="16"/>
  <c r="S43" i="16"/>
  <c r="R43" i="16"/>
  <c r="Q43" i="16"/>
  <c r="P43" i="16"/>
  <c r="O43" i="16"/>
  <c r="N43" i="16"/>
  <c r="M43" i="16"/>
  <c r="L43" i="16"/>
  <c r="K43" i="16"/>
  <c r="J43" i="16"/>
  <c r="I43" i="16"/>
  <c r="H43" i="16"/>
  <c r="T42" i="16"/>
  <c r="S42" i="16"/>
  <c r="R42" i="16"/>
  <c r="Q42" i="16"/>
  <c r="P42" i="16"/>
  <c r="O42" i="16"/>
  <c r="N42" i="16"/>
  <c r="M42" i="16"/>
  <c r="L42" i="16"/>
  <c r="K42" i="16"/>
  <c r="J42" i="16"/>
  <c r="I42" i="16"/>
  <c r="H42" i="16"/>
  <c r="T41" i="16"/>
  <c r="S41" i="16"/>
  <c r="R41" i="16"/>
  <c r="Q41" i="16"/>
  <c r="P41" i="16"/>
  <c r="O41" i="16"/>
  <c r="N41" i="16"/>
  <c r="M41" i="16"/>
  <c r="L41" i="16"/>
  <c r="K41" i="16"/>
  <c r="J41" i="16"/>
  <c r="I41" i="16"/>
  <c r="H41" i="16"/>
  <c r="T40" i="16"/>
  <c r="S40" i="16"/>
  <c r="R40" i="16"/>
  <c r="Q40" i="16"/>
  <c r="P40" i="16"/>
  <c r="O40" i="16"/>
  <c r="N40" i="16"/>
  <c r="M40" i="16"/>
  <c r="L40" i="16"/>
  <c r="K40" i="16"/>
  <c r="J40" i="16"/>
  <c r="I40" i="16"/>
  <c r="H40" i="16"/>
  <c r="T39" i="16"/>
  <c r="S39" i="16"/>
  <c r="R39" i="16"/>
  <c r="Q39" i="16"/>
  <c r="P39" i="16"/>
  <c r="O39" i="16"/>
  <c r="N39" i="16"/>
  <c r="M39" i="16"/>
  <c r="L39" i="16"/>
  <c r="K39" i="16"/>
  <c r="J39" i="16"/>
  <c r="I39" i="16"/>
  <c r="H39" i="16"/>
  <c r="T38" i="16"/>
  <c r="S38" i="16"/>
  <c r="R38" i="16"/>
  <c r="Q38" i="16"/>
  <c r="P38" i="16"/>
  <c r="O38" i="16"/>
  <c r="N38" i="16"/>
  <c r="M38" i="16"/>
  <c r="L38" i="16"/>
  <c r="K38" i="16"/>
  <c r="J38" i="16"/>
  <c r="I38" i="16"/>
  <c r="H38" i="16"/>
  <c r="T37" i="16"/>
  <c r="S37" i="16"/>
  <c r="R37" i="16"/>
  <c r="Q37" i="16"/>
  <c r="P37" i="16"/>
  <c r="O37" i="16"/>
  <c r="N37" i="16"/>
  <c r="M37" i="16"/>
  <c r="L37" i="16"/>
  <c r="K37" i="16"/>
  <c r="J37" i="16"/>
  <c r="I37" i="16"/>
  <c r="H37" i="16"/>
  <c r="T36" i="16"/>
  <c r="S36" i="16"/>
  <c r="R36" i="16"/>
  <c r="Q36" i="16"/>
  <c r="P36" i="16"/>
  <c r="O36" i="16"/>
  <c r="N36" i="16"/>
  <c r="M36" i="16"/>
  <c r="L36" i="16"/>
  <c r="K36" i="16"/>
  <c r="J36" i="16"/>
  <c r="I36" i="16"/>
  <c r="H36" i="16"/>
  <c r="T35" i="16"/>
  <c r="S35" i="16"/>
  <c r="R35" i="16"/>
  <c r="Q35" i="16"/>
  <c r="P35" i="16"/>
  <c r="O35" i="16"/>
  <c r="N35" i="16"/>
  <c r="M35" i="16"/>
  <c r="L35" i="16"/>
  <c r="K35" i="16"/>
  <c r="J35" i="16"/>
  <c r="I35" i="16"/>
  <c r="H35" i="16"/>
  <c r="T34" i="16"/>
  <c r="S34" i="16"/>
  <c r="R34" i="16"/>
  <c r="Q34" i="16"/>
  <c r="P34" i="16"/>
  <c r="O34" i="16"/>
  <c r="N34" i="16"/>
  <c r="M34" i="16"/>
  <c r="L34" i="16"/>
  <c r="K34" i="16"/>
  <c r="J34" i="16"/>
  <c r="I34" i="16"/>
  <c r="H34" i="16"/>
  <c r="T33" i="16"/>
  <c r="S33" i="16"/>
  <c r="R33" i="16"/>
  <c r="Q33" i="16"/>
  <c r="P33" i="16"/>
  <c r="O33" i="16"/>
  <c r="N33" i="16"/>
  <c r="M33" i="16"/>
  <c r="L33" i="16"/>
  <c r="K33" i="16"/>
  <c r="J33" i="16"/>
  <c r="I33" i="16"/>
  <c r="H33" i="16"/>
  <c r="T32" i="16"/>
  <c r="S32" i="16"/>
  <c r="R32" i="16"/>
  <c r="Q32" i="16"/>
  <c r="P32" i="16"/>
  <c r="O32" i="16"/>
  <c r="N32" i="16"/>
  <c r="M32" i="16"/>
  <c r="L32" i="16"/>
  <c r="K32" i="16"/>
  <c r="J32" i="16"/>
  <c r="I32" i="16"/>
  <c r="H32" i="16"/>
  <c r="T31" i="16"/>
  <c r="S31" i="16"/>
  <c r="R31" i="16"/>
  <c r="Q31" i="16"/>
  <c r="P31" i="16"/>
  <c r="O31" i="16"/>
  <c r="N31" i="16"/>
  <c r="M31" i="16"/>
  <c r="L31" i="16"/>
  <c r="K31" i="16"/>
  <c r="J31" i="16"/>
  <c r="I31" i="16"/>
  <c r="H31" i="16"/>
  <c r="S30" i="16"/>
  <c r="R30" i="16"/>
  <c r="Q30" i="16"/>
  <c r="P30" i="16"/>
  <c r="O30" i="16"/>
  <c r="N30" i="16"/>
  <c r="M30" i="16"/>
  <c r="L30" i="16"/>
  <c r="K30" i="16"/>
  <c r="J30" i="16"/>
  <c r="I30" i="16"/>
  <c r="H30" i="16"/>
  <c r="T29" i="16"/>
  <c r="S29" i="16"/>
  <c r="R29" i="16"/>
  <c r="Q29" i="16"/>
  <c r="P29" i="16"/>
  <c r="O29" i="16"/>
  <c r="N29" i="16"/>
  <c r="M29" i="16"/>
  <c r="L29" i="16"/>
  <c r="K29" i="16"/>
  <c r="J29" i="16"/>
  <c r="I29" i="16"/>
  <c r="H29" i="16"/>
  <c r="T28" i="16"/>
  <c r="S28" i="16"/>
  <c r="R28" i="16"/>
  <c r="Q28" i="16"/>
  <c r="P28" i="16"/>
  <c r="O28" i="16"/>
  <c r="N28" i="16"/>
  <c r="M28" i="16"/>
  <c r="L28" i="16"/>
  <c r="K28" i="16"/>
  <c r="J28" i="16"/>
  <c r="I28" i="16"/>
  <c r="H28" i="16"/>
  <c r="T27" i="16"/>
  <c r="S27" i="16"/>
  <c r="R27" i="16"/>
  <c r="Q27" i="16"/>
  <c r="P27" i="16"/>
  <c r="O27" i="16"/>
  <c r="N27" i="16"/>
  <c r="M27" i="16"/>
  <c r="L27" i="16"/>
  <c r="K27" i="16"/>
  <c r="J27" i="16"/>
  <c r="I27" i="16"/>
  <c r="H27" i="16"/>
  <c r="T26" i="16"/>
  <c r="S26" i="16"/>
  <c r="R26" i="16"/>
  <c r="Q26" i="16"/>
  <c r="P26" i="16"/>
  <c r="O26" i="16"/>
  <c r="N26" i="16"/>
  <c r="M26" i="16"/>
  <c r="L26" i="16"/>
  <c r="K26" i="16"/>
  <c r="J26" i="16"/>
  <c r="I26" i="16"/>
  <c r="H26" i="16"/>
  <c r="T25" i="16"/>
  <c r="S25" i="16"/>
  <c r="R25" i="16"/>
  <c r="Q25" i="16"/>
  <c r="P25" i="16"/>
  <c r="O25" i="16"/>
  <c r="N25" i="16"/>
  <c r="M25" i="16"/>
  <c r="L25" i="16"/>
  <c r="K25" i="16"/>
  <c r="J25" i="16"/>
  <c r="I25" i="16"/>
  <c r="H25" i="16"/>
  <c r="T24" i="16"/>
  <c r="S24" i="16"/>
  <c r="R24" i="16"/>
  <c r="Q24" i="16"/>
  <c r="P24" i="16"/>
  <c r="O24" i="16"/>
  <c r="N24" i="16"/>
  <c r="M24" i="16"/>
  <c r="L24" i="16"/>
  <c r="K24" i="16"/>
  <c r="J24" i="16"/>
  <c r="I24" i="16"/>
  <c r="H24" i="16"/>
  <c r="S23" i="16"/>
  <c r="R23" i="16"/>
  <c r="Q23" i="16"/>
  <c r="P23" i="16"/>
  <c r="O23" i="16"/>
  <c r="N23" i="16"/>
  <c r="M23" i="16"/>
  <c r="L23" i="16"/>
  <c r="K23" i="16"/>
  <c r="J23" i="16"/>
  <c r="I23" i="16"/>
  <c r="H23" i="16"/>
  <c r="T22" i="16"/>
  <c r="S22" i="16"/>
  <c r="R22" i="16"/>
  <c r="Q22" i="16"/>
  <c r="P22" i="16"/>
  <c r="O22" i="16"/>
  <c r="N22" i="16"/>
  <c r="M22" i="16"/>
  <c r="L22" i="16"/>
  <c r="K22" i="16"/>
  <c r="J22" i="16"/>
  <c r="I22" i="16"/>
  <c r="H22" i="16"/>
  <c r="T21" i="16"/>
  <c r="S21" i="16"/>
  <c r="R21" i="16"/>
  <c r="Q21" i="16"/>
  <c r="P21" i="16"/>
  <c r="O21" i="16"/>
  <c r="N21" i="16"/>
  <c r="M21" i="16"/>
  <c r="L21" i="16"/>
  <c r="K21" i="16"/>
  <c r="J21" i="16"/>
  <c r="I21" i="16"/>
  <c r="H21" i="16"/>
  <c r="T20" i="16"/>
  <c r="S20" i="16"/>
  <c r="R20" i="16"/>
  <c r="Q20" i="16"/>
  <c r="P20" i="16"/>
  <c r="O20" i="16"/>
  <c r="N20" i="16"/>
  <c r="M20" i="16"/>
  <c r="L20" i="16"/>
  <c r="K20" i="16"/>
  <c r="J20" i="16"/>
  <c r="I20" i="16"/>
  <c r="H20" i="16"/>
  <c r="T19" i="16"/>
  <c r="S19" i="16"/>
  <c r="R19" i="16"/>
  <c r="Q19" i="16"/>
  <c r="P19" i="16"/>
  <c r="O19" i="16"/>
  <c r="N19" i="16"/>
  <c r="M19" i="16"/>
  <c r="L19" i="16"/>
  <c r="K19" i="16"/>
  <c r="J19" i="16"/>
  <c r="I19" i="16"/>
  <c r="H19" i="16"/>
  <c r="T18" i="16"/>
  <c r="S18" i="16"/>
  <c r="R18" i="16"/>
  <c r="Q18" i="16"/>
  <c r="P18" i="16"/>
  <c r="O18" i="16"/>
  <c r="N18" i="16"/>
  <c r="M18" i="16"/>
  <c r="L18" i="16"/>
  <c r="K18" i="16"/>
  <c r="J18" i="16"/>
  <c r="I18" i="16"/>
  <c r="H18" i="16"/>
  <c r="T17" i="16"/>
  <c r="S17" i="16"/>
  <c r="R17" i="16"/>
  <c r="Q17" i="16"/>
  <c r="P17" i="16"/>
  <c r="O17" i="16"/>
  <c r="N17" i="16"/>
  <c r="M17" i="16"/>
  <c r="L17" i="16"/>
  <c r="K17" i="16"/>
  <c r="J17" i="16"/>
  <c r="I17" i="16"/>
  <c r="H17" i="16"/>
  <c r="S16" i="16"/>
  <c r="R16" i="16"/>
  <c r="Q16" i="16"/>
  <c r="P16" i="16"/>
  <c r="O16" i="16"/>
  <c r="N16" i="16"/>
  <c r="M16" i="16"/>
  <c r="L16" i="16"/>
  <c r="K16" i="16"/>
  <c r="J16" i="16"/>
  <c r="I16" i="16"/>
  <c r="H16" i="16"/>
  <c r="T15" i="16"/>
  <c r="S15" i="16"/>
  <c r="R15" i="16"/>
  <c r="Q15" i="16"/>
  <c r="P15" i="16"/>
  <c r="O15" i="16"/>
  <c r="N15" i="16"/>
  <c r="M15" i="16"/>
  <c r="L15" i="16"/>
  <c r="K15" i="16"/>
  <c r="J15" i="16"/>
  <c r="I15" i="16"/>
  <c r="H15" i="16"/>
  <c r="T14" i="16"/>
  <c r="S14" i="16"/>
  <c r="R14" i="16"/>
  <c r="Q14" i="16"/>
  <c r="P14" i="16"/>
  <c r="O14" i="16"/>
  <c r="N14" i="16"/>
  <c r="M14" i="16"/>
  <c r="L14" i="16"/>
  <c r="K14" i="16"/>
  <c r="J14" i="16"/>
  <c r="I14" i="16"/>
  <c r="H14" i="16"/>
  <c r="T13" i="16"/>
  <c r="S13" i="16"/>
  <c r="R13" i="16"/>
  <c r="Q13" i="16"/>
  <c r="P13" i="16"/>
  <c r="O13" i="16"/>
  <c r="N13" i="16"/>
  <c r="M13" i="16"/>
  <c r="L13" i="16"/>
  <c r="K13" i="16"/>
  <c r="J13" i="16"/>
  <c r="I13" i="16"/>
  <c r="H13" i="16"/>
  <c r="T12" i="16"/>
  <c r="S12" i="16"/>
  <c r="R12" i="16"/>
  <c r="Q12" i="16"/>
  <c r="P12" i="16"/>
  <c r="O12" i="16"/>
  <c r="N12" i="16"/>
  <c r="M12" i="16"/>
  <c r="L12" i="16"/>
  <c r="K12" i="16"/>
  <c r="J12" i="16"/>
  <c r="I12" i="16"/>
  <c r="H12" i="16"/>
  <c r="T11" i="16"/>
  <c r="S11" i="16"/>
  <c r="R11" i="16"/>
  <c r="Q11" i="16"/>
  <c r="P11" i="16"/>
  <c r="O11" i="16"/>
  <c r="N11" i="16"/>
  <c r="M11" i="16"/>
  <c r="L11" i="16"/>
  <c r="K11" i="16"/>
  <c r="J11" i="16"/>
  <c r="I11" i="16"/>
  <c r="H11" i="16"/>
  <c r="T10" i="16"/>
  <c r="S10" i="16"/>
  <c r="R10" i="16"/>
  <c r="Q10" i="16"/>
  <c r="P10" i="16"/>
  <c r="O10" i="16"/>
  <c r="N10" i="16"/>
  <c r="M10" i="16"/>
  <c r="L10" i="16"/>
  <c r="K10" i="16"/>
  <c r="J10" i="16"/>
  <c r="I10" i="16"/>
  <c r="H10" i="16"/>
  <c r="T9" i="16"/>
  <c r="S9" i="16"/>
  <c r="R9" i="16"/>
  <c r="Q9" i="16"/>
  <c r="P9" i="16"/>
  <c r="O9" i="16"/>
  <c r="N9" i="16"/>
  <c r="M9" i="16"/>
  <c r="L9" i="16"/>
  <c r="K9" i="16"/>
  <c r="J9" i="16"/>
  <c r="I9" i="16"/>
  <c r="H9" i="16"/>
  <c r="X9" i="16" s="1" a="1"/>
  <c r="X9" i="16" s="1"/>
  <c r="S73" i="13"/>
  <c r="R73" i="13"/>
  <c r="Q73" i="13"/>
  <c r="P73" i="13"/>
  <c r="O73" i="13"/>
  <c r="N73" i="13"/>
  <c r="M73" i="13"/>
  <c r="L73" i="13"/>
  <c r="K73" i="13"/>
  <c r="J73" i="13"/>
  <c r="I73" i="13"/>
  <c r="H73" i="13"/>
  <c r="Q60" i="13"/>
  <c r="O60" i="13"/>
  <c r="N60" i="13"/>
  <c r="S58" i="13"/>
  <c r="S60" i="13" s="1"/>
  <c r="R58" i="13"/>
  <c r="R60" i="13" s="1"/>
  <c r="Q58" i="13"/>
  <c r="P58" i="13"/>
  <c r="P60" i="13" s="1"/>
  <c r="O58" i="13"/>
  <c r="N58" i="13"/>
  <c r="M58" i="13"/>
  <c r="M60" i="13" s="1"/>
  <c r="L58" i="13"/>
  <c r="L60" i="13" s="1"/>
  <c r="K58" i="13"/>
  <c r="K60" i="13" s="1"/>
  <c r="J58" i="13"/>
  <c r="J60" i="13" s="1"/>
  <c r="I58" i="13"/>
  <c r="I60" i="13" s="1"/>
  <c r="H58" i="13"/>
  <c r="H60" i="13" s="1"/>
  <c r="S50" i="13"/>
  <c r="R50" i="13"/>
  <c r="Q50" i="13"/>
  <c r="P50" i="13"/>
  <c r="O50" i="13"/>
  <c r="N50" i="13"/>
  <c r="M50" i="13"/>
  <c r="L50" i="13"/>
  <c r="K50" i="13"/>
  <c r="J50" i="13"/>
  <c r="I50" i="13"/>
  <c r="H50" i="13"/>
  <c r="S30" i="13"/>
  <c r="R30" i="13"/>
  <c r="Q30" i="13"/>
  <c r="P30" i="13"/>
  <c r="O30" i="13"/>
  <c r="N30" i="13"/>
  <c r="M30" i="13"/>
  <c r="L30" i="13"/>
  <c r="K30" i="13"/>
  <c r="J30" i="13"/>
  <c r="I30" i="13"/>
  <c r="H30" i="13"/>
  <c r="S23" i="13"/>
  <c r="R23" i="13"/>
  <c r="Q23" i="13"/>
  <c r="P23" i="13"/>
  <c r="O23" i="13"/>
  <c r="N23" i="13"/>
  <c r="M23" i="13"/>
  <c r="L23" i="13"/>
  <c r="K23" i="13"/>
  <c r="J23" i="13"/>
  <c r="I23" i="13"/>
  <c r="H23" i="13"/>
  <c r="S16" i="13"/>
  <c r="R16" i="13"/>
  <c r="Q16" i="13"/>
  <c r="P16" i="13"/>
  <c r="O16" i="13"/>
  <c r="N16" i="13"/>
  <c r="M16" i="13"/>
  <c r="L16" i="13"/>
  <c r="K16" i="13"/>
  <c r="J16" i="13"/>
  <c r="I16" i="13"/>
  <c r="H16" i="13"/>
  <c r="V9" i="11" l="1"/>
  <c r="U9" i="11" s="1"/>
  <c r="V9" i="12"/>
  <c r="U9" i="12" s="1"/>
  <c r="V29" i="12"/>
  <c r="U29" i="12"/>
  <c r="V15" i="12"/>
  <c r="U15" i="12"/>
  <c r="U22" i="12"/>
  <c r="V22" i="12"/>
  <c r="V40" i="12"/>
  <c r="U40" i="12"/>
  <c r="V21" i="12"/>
  <c r="U21" i="12"/>
  <c r="U39" i="12"/>
  <c r="V39" i="12"/>
  <c r="U30" i="12"/>
  <c r="V30" i="12"/>
  <c r="V32" i="12"/>
  <c r="U32" i="12"/>
  <c r="V20" i="12"/>
  <c r="U20" i="12"/>
  <c r="V35" i="12"/>
  <c r="U35" i="12" s="1"/>
  <c r="U41" i="12"/>
  <c r="V41" i="12"/>
  <c r="V19" i="12"/>
  <c r="U19" i="12"/>
  <c r="U10" i="12"/>
  <c r="V10" i="12"/>
  <c r="V24" i="12"/>
  <c r="U24" i="12"/>
  <c r="V18" i="12"/>
  <c r="U18" i="12"/>
  <c r="V27" i="12"/>
  <c r="U27" i="12"/>
  <c r="U17" i="12"/>
  <c r="V17" i="12"/>
  <c r="U31" i="12"/>
  <c r="V31" i="12"/>
  <c r="U14" i="12"/>
  <c r="V14" i="12"/>
  <c r="U25" i="12"/>
  <c r="V25" i="12"/>
  <c r="U13" i="12"/>
  <c r="V13" i="12"/>
  <c r="U12" i="12"/>
  <c r="V12" i="12"/>
  <c r="U16" i="12"/>
  <c r="V16" i="12"/>
  <c r="V11" i="12"/>
  <c r="U11" i="12"/>
  <c r="U26" i="12"/>
  <c r="V26" i="12"/>
  <c r="U28" i="12"/>
  <c r="V28" i="12"/>
  <c r="U38" i="12"/>
  <c r="V38" i="12"/>
  <c r="V33" i="12"/>
  <c r="U33" i="12"/>
  <c r="V23" i="12"/>
  <c r="U23" i="12"/>
  <c r="V37" i="12"/>
  <c r="U37" i="12"/>
  <c r="S36" i="14"/>
  <c r="S42" i="14" s="1"/>
  <c r="Y9" i="16" a="1"/>
  <c r="Y9" i="16" s="1"/>
  <c r="Z9" i="16" a="1"/>
  <c r="Z9" i="16" s="1"/>
  <c r="N36" i="14"/>
  <c r="N42" i="14" s="1"/>
  <c r="O36" i="14"/>
  <c r="O42" i="14" s="1"/>
  <c r="P36" i="14"/>
  <c r="P42" i="14" s="1"/>
  <c r="Q36" i="14"/>
  <c r="Q42" i="14" s="1"/>
  <c r="R36" i="14"/>
  <c r="R42" i="14" s="1"/>
  <c r="K36" i="14"/>
  <c r="K42" i="14" s="1"/>
  <c r="L36" i="14"/>
  <c r="L42" i="14" s="1"/>
  <c r="M36" i="14"/>
  <c r="M42" i="14" s="1"/>
  <c r="H36" i="14"/>
  <c r="I36" i="14"/>
  <c r="I42" i="14" s="1"/>
  <c r="J36" i="14"/>
  <c r="J42" i="14" s="1"/>
  <c r="H42" i="14" l="1"/>
  <c r="Y42" i="12" s="1" a="1"/>
  <c r="Y36" i="12" a="1"/>
  <c r="Z42" i="12"/>
  <c r="W42" i="12" s="1"/>
  <c r="AC36" i="12" a="1"/>
  <c r="AC36" i="12" s="1"/>
  <c r="Z36" i="12"/>
  <c r="W36" i="12" s="1"/>
  <c r="Y36" i="12"/>
  <c r="S43" i="12"/>
  <c r="N43" i="12"/>
  <c r="Q43" i="12"/>
  <c r="O43" i="12"/>
  <c r="P43" i="12"/>
  <c r="R43" i="12"/>
  <c r="L43" i="12"/>
  <c r="H43" i="12"/>
  <c r="M43" i="12"/>
  <c r="J43" i="12"/>
  <c r="I43" i="12"/>
  <c r="K43" i="12"/>
  <c r="Y42" i="12" l="1"/>
  <c r="U42" i="12" s="1"/>
  <c r="AC42" i="12" a="1"/>
  <c r="AC42" i="12" s="1"/>
  <c r="V36" i="12"/>
  <c r="U36" i="12"/>
  <c r="V42" i="12" l="1"/>
</calcChain>
</file>

<file path=xl/sharedStrings.xml><?xml version="1.0" encoding="utf-8"?>
<sst xmlns="http://schemas.openxmlformats.org/spreadsheetml/2006/main" count="6054" uniqueCount="3184">
  <si>
    <t>U.S. DEPARTMENT OF ENERGY
ENERGY INFORMATION ADMINISTRATION
Washington, DC 20585</t>
  </si>
  <si>
    <t>Product No.: 2024.1</t>
  </si>
  <si>
    <t>REPORT YEAR</t>
  </si>
  <si>
    <t>FORM EIA-23L</t>
  </si>
  <si>
    <t>ANNUAL REPORT OF DOMESTIC OIL AND GAS RESERVES
COVER PAGE &amp; PARTS 1 - 3</t>
  </si>
  <si>
    <t>This report is mandatory under Title 15 U.S.C. §772(b), as amended. For the provisions concerning the confidentiality of information and sanction statements, see Sections F and G of the instructions.</t>
  </si>
  <si>
    <r>
      <t>Complete and return by 
December 6</t>
    </r>
    <r>
      <rPr>
        <b/>
        <sz val="9"/>
        <color theme="1"/>
        <rFont val="Arial"/>
        <family val="2"/>
      </rPr>
      <t xml:space="preserve">, 2024            </t>
    </r>
    <r>
      <rPr>
        <b/>
        <sz val="9"/>
        <color theme="1"/>
        <rFont val="Calibri"/>
        <family val="2"/>
      </rPr>
      <t xml:space="preserve">→
</t>
    </r>
    <r>
      <rPr>
        <sz val="9"/>
        <color theme="1"/>
        <rFont val="Calibri"/>
        <family val="2"/>
      </rPr>
      <t>Using</t>
    </r>
  </si>
  <si>
    <t>EIA Secure File Transfer at 
https://signon.eia.doe.gov/upload/noticeoog.jsp</t>
  </si>
  <si>
    <r>
      <rPr>
        <b/>
        <sz val="9"/>
        <color theme="1"/>
        <rFont val="Arial"/>
        <family val="2"/>
      </rPr>
      <t>Questions?</t>
    </r>
    <r>
      <rPr>
        <sz val="9"/>
        <color theme="1"/>
        <rFont val="Arial"/>
        <family val="2"/>
      </rPr>
      <t xml:space="preserve">
1-855-342-4872
eia4usa@eia.gov</t>
    </r>
  </si>
  <si>
    <t>PART 1: COMPANY AND CONTACT IDENTIFICATION</t>
  </si>
  <si>
    <r>
      <t xml:space="preserve">1. Is this a Resubmission? </t>
    </r>
    <r>
      <rPr>
        <sz val="16"/>
        <color theme="1"/>
        <rFont val="Calibri"/>
        <family val="2"/>
      </rPr>
      <t/>
    </r>
  </si>
  <si>
    <t xml:space="preserve">2. Enter your EIA Operator ID number, if not shown:  </t>
  </si>
  <si>
    <t>3. Enter your Company information that is associated with your EIA Operator ID number.</t>
  </si>
  <si>
    <t xml:space="preserve">Company Name: </t>
  </si>
  <si>
    <t>Street or PO Box:</t>
  </si>
  <si>
    <t>City:</t>
  </si>
  <si>
    <t>State:</t>
  </si>
  <si>
    <t>Zip Code:</t>
  </si>
  <si>
    <t>Check this box if any of the Company information above changed since the last report.</t>
  </si>
  <si>
    <r>
      <t xml:space="preserve">4. Enter information for the </t>
    </r>
    <r>
      <rPr>
        <b/>
        <sz val="10"/>
        <rFont val="Arial"/>
        <family val="2"/>
      </rPr>
      <t>primary contact</t>
    </r>
    <r>
      <rPr>
        <sz val="10"/>
        <rFont val="Arial"/>
        <family val="2"/>
      </rPr>
      <t xml:space="preserve"> at your Company responsible for completing the form.</t>
    </r>
  </si>
  <si>
    <t>Primary Person Name:</t>
  </si>
  <si>
    <t>Email:</t>
  </si>
  <si>
    <t>Phone:</t>
  </si>
  <si>
    <t>Ext:</t>
  </si>
  <si>
    <t>Fax:</t>
  </si>
  <si>
    <t>Check this box if any of the primary person contact information above changed since the last report.</t>
  </si>
  <si>
    <r>
      <t xml:space="preserve">5. Enter information for a </t>
    </r>
    <r>
      <rPr>
        <b/>
        <sz val="10"/>
        <color theme="1"/>
        <rFont val="Arial"/>
        <family val="2"/>
      </rPr>
      <t>secondary contact</t>
    </r>
    <r>
      <rPr>
        <sz val="10"/>
        <color theme="1"/>
        <rFont val="Arial"/>
        <family val="2"/>
      </rPr>
      <t xml:space="preserve"> at your Company responsible for completing the form.</t>
    </r>
  </si>
  <si>
    <t>Secondary Person Name:</t>
  </si>
  <si>
    <t>Check this box if any of the secondary person contact information above changed since the last report.</t>
  </si>
  <si>
    <r>
      <t xml:space="preserve">Check this box if there is </t>
    </r>
    <r>
      <rPr>
        <b/>
        <sz val="9"/>
        <color theme="1"/>
        <rFont val="Arial"/>
        <family val="2"/>
      </rPr>
      <t>not</t>
    </r>
    <r>
      <rPr>
        <sz val="9"/>
        <color theme="1"/>
        <rFont val="Arial"/>
        <family val="2"/>
      </rPr>
      <t xml:space="preserve"> a secondary person at the Company.</t>
    </r>
  </si>
  <si>
    <r>
      <t xml:space="preserve">6. Did your Company, or any subsidiaries or affiliates you are reporting for, operate any oil and gas properties  
    at any time during report year </t>
    </r>
    <r>
      <rPr>
        <b/>
        <sz val="10"/>
        <color theme="1"/>
        <rFont val="Arial"/>
        <family val="2"/>
      </rPr>
      <t>2023</t>
    </r>
    <r>
      <rPr>
        <sz val="10"/>
        <color theme="1"/>
        <rFont val="Arial"/>
        <family val="2"/>
      </rPr>
      <t>? (See Section B. Who Must Submit on page 2 in the instructions.)</t>
    </r>
  </si>
  <si>
    <r>
      <t xml:space="preserve">No </t>
    </r>
    <r>
      <rPr>
        <sz val="9"/>
        <color theme="1"/>
        <rFont val="Calibri"/>
        <family val="2"/>
      </rPr>
      <t>→</t>
    </r>
    <r>
      <rPr>
        <sz val="9"/>
        <color theme="1"/>
        <rFont val="Arial"/>
        <family val="2"/>
      </rPr>
      <t xml:space="preserve"> </t>
    </r>
    <r>
      <rPr>
        <i/>
        <sz val="8"/>
        <color theme="1"/>
        <rFont val="Arial"/>
        <family val="2"/>
      </rPr>
      <t xml:space="preserve">STOP, </t>
    </r>
    <r>
      <rPr>
        <b/>
        <sz val="8"/>
        <color theme="1"/>
        <rFont val="Arial"/>
        <family val="2"/>
      </rPr>
      <t>c</t>
    </r>
    <r>
      <rPr>
        <b/>
        <i/>
        <sz val="8"/>
        <color theme="1"/>
        <rFont val="Arial"/>
        <family val="2"/>
      </rPr>
      <t xml:space="preserve">omplete only Question 12 </t>
    </r>
    <r>
      <rPr>
        <i/>
        <sz val="8"/>
        <color theme="1"/>
        <rFont val="Arial"/>
        <family val="2"/>
      </rPr>
      <t>below and return the form</t>
    </r>
  </si>
  <si>
    <r>
      <t xml:space="preserve">Yes </t>
    </r>
    <r>
      <rPr>
        <sz val="9"/>
        <color theme="1"/>
        <rFont val="Calibri"/>
        <family val="2"/>
      </rPr>
      <t>→</t>
    </r>
    <r>
      <rPr>
        <sz val="9"/>
        <color theme="1"/>
        <rFont val="Arial"/>
        <family val="2"/>
      </rPr>
      <t xml:space="preserve"> </t>
    </r>
    <r>
      <rPr>
        <i/>
        <sz val="8"/>
        <color theme="1"/>
        <rFont val="Arial"/>
        <family val="2"/>
      </rPr>
      <t xml:space="preserve">CONTINUE, </t>
    </r>
    <r>
      <rPr>
        <b/>
        <i/>
        <sz val="8"/>
        <color theme="1"/>
        <rFont val="Arial"/>
        <family val="2"/>
      </rPr>
      <t>complete all remaining and applicable Questions</t>
    </r>
    <r>
      <rPr>
        <i/>
        <sz val="8"/>
        <color theme="1"/>
        <rFont val="Arial"/>
        <family val="2"/>
      </rPr>
      <t xml:space="preserve"> and return the form</t>
    </r>
  </si>
  <si>
    <r>
      <t xml:space="preserve">7. In report year </t>
    </r>
    <r>
      <rPr>
        <b/>
        <sz val="10"/>
        <color theme="1"/>
        <rFont val="Arial"/>
        <family val="2"/>
      </rPr>
      <t>2023</t>
    </r>
    <r>
      <rPr>
        <sz val="10"/>
        <color theme="1"/>
        <rFont val="Arial"/>
        <family val="2"/>
      </rPr>
      <t>, was your Company or any of its oil or gas properties sold, merged, or transferred to 
    any other company(ies)? Select the one best answer.</t>
    </r>
  </si>
  <si>
    <r>
      <t xml:space="preserve">No </t>
    </r>
    <r>
      <rPr>
        <sz val="9"/>
        <color theme="1"/>
        <rFont val="Calibri"/>
        <family val="2"/>
      </rPr>
      <t>→</t>
    </r>
    <r>
      <rPr>
        <sz val="9"/>
        <color theme="1"/>
        <rFont val="Arial"/>
        <family val="2"/>
      </rPr>
      <t xml:space="preserve"> </t>
    </r>
    <r>
      <rPr>
        <i/>
        <sz val="8"/>
        <color theme="1"/>
        <rFont val="Arial"/>
        <family val="2"/>
      </rPr>
      <t>Proceed to Question 8</t>
    </r>
  </si>
  <si>
    <t>Below, enter company name(s) your Company or properties were sold/merged/transferred to, state(s) where your Company's sold/merged/ transferred properties are located, and final sale/ merger/transfer date(s), proceed to Question 8</t>
  </si>
  <si>
    <t>Yes, entire Company sold/merged/transferred</t>
  </si>
  <si>
    <t>Yes, one or more properties sold/merged/transferred</t>
  </si>
  <si>
    <t>Example: Properties in CO, NM, UT sold/merged/transferred to XYZ Oil &amp; Gas Inc. in March 2023</t>
  </si>
  <si>
    <r>
      <t xml:space="preserve">8. During report year </t>
    </r>
    <r>
      <rPr>
        <b/>
        <sz val="10"/>
        <color theme="1"/>
        <rFont val="Arial"/>
        <family val="2"/>
      </rPr>
      <t>2023</t>
    </r>
    <r>
      <rPr>
        <sz val="10"/>
        <color theme="1"/>
        <rFont val="Arial"/>
        <family val="2"/>
      </rPr>
      <t>, did your Company acquire any oil and gas operating companies or any properties 
    from other companies?  Select all that apply.</t>
    </r>
  </si>
  <si>
    <r>
      <t xml:space="preserve">No </t>
    </r>
    <r>
      <rPr>
        <sz val="9"/>
        <color theme="1"/>
        <rFont val="Calibri"/>
        <family val="2"/>
      </rPr>
      <t>→</t>
    </r>
    <r>
      <rPr>
        <sz val="9"/>
        <color theme="1"/>
        <rFont val="Arial"/>
        <family val="2"/>
      </rPr>
      <t xml:space="preserve"> </t>
    </r>
    <r>
      <rPr>
        <i/>
        <sz val="8"/>
        <color theme="1"/>
        <rFont val="Arial"/>
        <family val="2"/>
      </rPr>
      <t>Proceed to Question 9</t>
    </r>
  </si>
  <si>
    <t>Below, enter company name(s) your Company acquired or acquired properties from, state(s) where the acquired Company or properties are located, and final sale/ merger/transfer date(s), proceed to Question 9</t>
  </si>
  <si>
    <t>Yes, the Companie(s) listed in the box below were acquired</t>
  </si>
  <si>
    <t>Yes, one or more properties were acquired from Companies listed below</t>
  </si>
  <si>
    <t>Example: Properties in CO, NM, &amp; UT acquired from ABC Oil &amp; Gas Inc. in March 2023</t>
  </si>
  <si>
    <t xml:space="preserve">  </t>
  </si>
  <si>
    <r>
      <t xml:space="preserve">9. For report year </t>
    </r>
    <r>
      <rPr>
        <b/>
        <sz val="10"/>
        <color theme="1"/>
        <rFont val="Arial"/>
        <family val="2"/>
      </rPr>
      <t>2023</t>
    </r>
    <r>
      <rPr>
        <sz val="10"/>
        <color theme="1"/>
        <rFont val="Arial"/>
        <family val="2"/>
      </rPr>
      <t>, are you completing this form for any subsidiary/affiliated companies?</t>
    </r>
  </si>
  <si>
    <r>
      <t xml:space="preserve">No </t>
    </r>
    <r>
      <rPr>
        <sz val="9"/>
        <color theme="1"/>
        <rFont val="Calibri"/>
        <family val="2"/>
      </rPr>
      <t>→</t>
    </r>
    <r>
      <rPr>
        <sz val="9"/>
        <color theme="1"/>
        <rFont val="Arial"/>
        <family val="2"/>
      </rPr>
      <t xml:space="preserve"> </t>
    </r>
    <r>
      <rPr>
        <i/>
        <sz val="8"/>
        <color theme="1"/>
        <rFont val="Arial"/>
        <family val="2"/>
      </rPr>
      <t>Proceed to Question 10</t>
    </r>
  </si>
  <si>
    <r>
      <t xml:space="preserve">Yes </t>
    </r>
    <r>
      <rPr>
        <sz val="9"/>
        <color theme="1"/>
        <rFont val="Calibri"/>
        <family val="2"/>
      </rPr>
      <t>→</t>
    </r>
    <r>
      <rPr>
        <sz val="9"/>
        <color theme="1"/>
        <rFont val="Arial"/>
        <family val="2"/>
      </rPr>
      <t xml:space="preserve"> </t>
    </r>
    <r>
      <rPr>
        <i/>
        <sz val="8"/>
        <color theme="1"/>
        <rFont val="Arial"/>
        <family val="2"/>
      </rPr>
      <t>Below, enter the name(s) and, if available, EIA Operator Code(s) for each subsidiary/affiliated company you are reporting for, proceed to Question 10</t>
    </r>
  </si>
  <si>
    <t>Example: Subsidiary AAA Oil &amp; Gas Inc, EIA Operator Code 1234560000</t>
  </si>
  <si>
    <t>PART 2: PARENT COMPANY IDENTIFICATION</t>
  </si>
  <si>
    <r>
      <t xml:space="preserve">10. Is there a </t>
    </r>
    <r>
      <rPr>
        <b/>
        <sz val="10"/>
        <color theme="1"/>
        <rFont val="Arial"/>
        <family val="2"/>
      </rPr>
      <t xml:space="preserve">parent company </t>
    </r>
    <r>
      <rPr>
        <sz val="10"/>
        <color theme="1"/>
        <rFont val="Arial"/>
        <family val="2"/>
      </rPr>
      <t>that exercises control over your Company?</t>
    </r>
  </si>
  <si>
    <r>
      <t xml:space="preserve">No </t>
    </r>
    <r>
      <rPr>
        <sz val="9"/>
        <color theme="1"/>
        <rFont val="Calibri"/>
        <family val="2"/>
      </rPr>
      <t>→</t>
    </r>
    <r>
      <rPr>
        <sz val="9"/>
        <color theme="1"/>
        <rFont val="Arial"/>
        <family val="2"/>
      </rPr>
      <t xml:space="preserve"> </t>
    </r>
    <r>
      <rPr>
        <i/>
        <sz val="8"/>
        <color theme="1"/>
        <rFont val="Arial"/>
        <family val="2"/>
      </rPr>
      <t>Proceed to Question 11</t>
    </r>
  </si>
  <si>
    <r>
      <t xml:space="preserve">Yes </t>
    </r>
    <r>
      <rPr>
        <sz val="9"/>
        <color theme="1"/>
        <rFont val="Calibri"/>
        <family val="2"/>
      </rPr>
      <t>→</t>
    </r>
    <r>
      <rPr>
        <sz val="9"/>
        <color theme="1"/>
        <rFont val="Arial"/>
        <family val="2"/>
      </rPr>
      <t xml:space="preserve"> </t>
    </r>
    <r>
      <rPr>
        <i/>
        <sz val="8"/>
        <color theme="1"/>
        <rFont val="Arial"/>
        <family val="2"/>
      </rPr>
      <t>Enter the information below for the parent company, proceed to Question 11</t>
    </r>
  </si>
  <si>
    <t>Parent Company Name:</t>
  </si>
  <si>
    <t>Check this box if any of the parent company information above changed since the last report.</t>
  </si>
  <si>
    <t>PART 3: COMPANY APPROVAL AND COMMENTS</t>
  </si>
  <si>
    <t>11. Please enter any comments you have in the space below.</t>
  </si>
  <si>
    <r>
      <t xml:space="preserve">12. Enter the name and title of the company official authorized to approve the filing of this report.
       </t>
    </r>
    <r>
      <rPr>
        <i/>
        <sz val="10"/>
        <color theme="1"/>
        <rFont val="Arial"/>
        <family val="2"/>
      </rPr>
      <t>This is required before returning the form.</t>
    </r>
  </si>
  <si>
    <t>Reviewed/approved by:</t>
  </si>
  <si>
    <t>Title:</t>
  </si>
  <si>
    <t>Date:</t>
  </si>
  <si>
    <t>Title 18 U.S.C. §1001 makes it a criminal offense for any person knowingly and willingly to make to any Agency or Department of the United States any false, fictitious, or fraudulent statements as to any matter within its jurisdiction.</t>
  </si>
  <si>
    <r>
      <t xml:space="preserve">FORM EIA-23L
ANNUAL REPORT OF DOMESTIC OIL AND GAS RESERVES
PART 4: </t>
    </r>
    <r>
      <rPr>
        <b/>
        <i/>
        <u/>
        <sz val="10"/>
        <color theme="1"/>
        <rFont val="Arial"/>
        <family val="2"/>
      </rPr>
      <t>TOTAL</t>
    </r>
    <r>
      <rPr>
        <b/>
        <sz val="10"/>
        <color theme="1"/>
        <rFont val="Arial"/>
        <family val="2"/>
      </rPr>
      <t xml:space="preserve"> RESERVES AND PRODUCTION BY STATE</t>
    </r>
  </si>
  <si>
    <r>
      <rPr>
        <b/>
        <sz val="8"/>
        <rFont val="Arial"/>
        <family val="2"/>
      </rPr>
      <t>Section Instructions</t>
    </r>
    <r>
      <rPr>
        <sz val="8"/>
        <rFont val="Arial"/>
        <family val="2"/>
      </rPr>
      <t xml:space="preserve">
Enter Production and Reserves data for </t>
    </r>
    <r>
      <rPr>
        <u/>
        <sz val="8"/>
        <rFont val="Arial"/>
        <family val="2"/>
      </rPr>
      <t>TOTAL</t>
    </r>
    <r>
      <rPr>
        <sz val="8"/>
        <rFont val="Arial"/>
        <family val="2"/>
      </rPr>
      <t xml:space="preserve"> oil and condensate combined and </t>
    </r>
    <r>
      <rPr>
        <u/>
        <sz val="8"/>
        <rFont val="Arial"/>
        <family val="2"/>
      </rPr>
      <t>TOTAL</t>
    </r>
    <r>
      <rPr>
        <sz val="8"/>
        <rFont val="Arial"/>
        <family val="2"/>
      </rPr>
      <t xml:space="preserve"> non-associated and associated-dissolved natural gas combined for 100% working interest of the properites you operate in each state. 
Put any clarifing comments in the </t>
    </r>
    <r>
      <rPr>
        <u/>
        <sz val="8"/>
        <rFont val="Arial"/>
        <family val="2"/>
      </rPr>
      <t>Comments</t>
    </r>
    <r>
      <rPr>
        <sz val="8"/>
        <rFont val="Arial"/>
        <family val="2"/>
      </rPr>
      <t xml:space="preserve"> space on the far right side of each row and use all the space needed.
The gray shaded Subtotal rows are auto-calculated, please do </t>
    </r>
    <r>
      <rPr>
        <b/>
        <sz val="8"/>
        <rFont val="Arial"/>
        <family val="2"/>
      </rPr>
      <t>not</t>
    </r>
    <r>
      <rPr>
        <sz val="8"/>
        <rFont val="Arial"/>
        <family val="2"/>
      </rPr>
      <t xml:space="preserve"> enter any values in them.
Warnings/Errors are color coded.  Look for error messages along the right edge of the form.      </t>
    </r>
    <r>
      <rPr>
        <sz val="8"/>
        <color theme="5"/>
        <rFont val="Arial"/>
        <family val="2"/>
      </rPr>
      <t xml:space="preserve">Orange  =&gt; </t>
    </r>
    <r>
      <rPr>
        <b/>
        <sz val="8"/>
        <color theme="5"/>
        <rFont val="Arial"/>
        <family val="2"/>
      </rPr>
      <t>Warning: Exceeds expected range</t>
    </r>
    <r>
      <rPr>
        <sz val="8"/>
        <rFont val="Arial"/>
        <family val="2"/>
      </rPr>
      <t xml:space="preserve">     </t>
    </r>
    <r>
      <rPr>
        <sz val="8"/>
        <color rgb="FFFF0000"/>
        <rFont val="Arial"/>
        <family val="2"/>
      </rPr>
      <t>Red =&gt;</t>
    </r>
    <r>
      <rPr>
        <b/>
        <sz val="8"/>
        <color rgb="FFFF0000"/>
        <rFont val="Arial"/>
        <family val="2"/>
      </rPr>
      <t xml:space="preserve"> Error: Negative value</t>
    </r>
    <r>
      <rPr>
        <sz val="8"/>
        <rFont val="Arial"/>
        <family val="2"/>
      </rPr>
      <t xml:space="preserve">
See the Form EIA-23L instructions for more details.
</t>
    </r>
  </si>
  <si>
    <t>PART 4: TOTAL RESERVES AND PRODUCTION BY STATE</t>
  </si>
  <si>
    <t>State, Sub-Division, Area</t>
  </si>
  <si>
    <t>Total Crude Oil and Lease Condensate, MBbls</t>
  </si>
  <si>
    <t>Total Natural Gas, MMCF</t>
  </si>
  <si>
    <t>Comments</t>
  </si>
  <si>
    <t>ERROR SUMMARY</t>
  </si>
  <si>
    <t>Production MBbls</t>
  </si>
  <si>
    <t>Divestitures
MBbls</t>
  </si>
  <si>
    <t>Acquisitions
MBbls</t>
  </si>
  <si>
    <t>Extensions and
Discoveries
MBbls</t>
  </si>
  <si>
    <t>Total
Producing Reserves
MBbls</t>
  </si>
  <si>
    <t>Total
Non-Producing Reserves
MBbls</t>
  </si>
  <si>
    <t>Production
MMCF</t>
  </si>
  <si>
    <t>Divestitures
MMCF</t>
  </si>
  <si>
    <t>Acquisitions
MMCF</t>
  </si>
  <si>
    <t>Extensions and
Discoveries
MMCF</t>
  </si>
  <si>
    <t>Total
Producing Reserves
MMCF</t>
  </si>
  <si>
    <t>Total
Non-Producing Reserves
MMCF</t>
  </si>
  <si>
    <t>Comments requested for Divestitures, Acquisitions, atypical values
Reference column values by column letter
Use as much space as needed
Example:  C: Sold 123 to ABC on 6/2023;  K: Purchased 567 from XYZ on 9/2023</t>
  </si>
  <si>
    <t>Warning msg (Expected range)</t>
  </si>
  <si>
    <t>Error msg (Negative values)</t>
  </si>
  <si>
    <t>Count values exceeding expected range</t>
  </si>
  <si>
    <t>Count negative</t>
  </si>
  <si>
    <t>Misc requirements/notes</t>
  </si>
  <si>
    <t>edb state subdiv</t>
  </si>
  <si>
    <t>State</t>
  </si>
  <si>
    <t>Sub div</t>
  </si>
  <si>
    <t>plays</t>
  </si>
  <si>
    <t>other</t>
  </si>
  <si>
    <t>prod</t>
  </si>
  <si>
    <t>div</t>
  </si>
  <si>
    <t>acq</t>
  </si>
  <si>
    <t>exdisc</t>
  </si>
  <si>
    <t>tot_p_res</t>
  </si>
  <si>
    <t>tot_np_res</t>
  </si>
  <si>
    <t>A</t>
  </si>
  <si>
    <t>B</t>
  </si>
  <si>
    <t>C</t>
  </si>
  <si>
    <t>D</t>
  </si>
  <si>
    <t>E</t>
  </si>
  <si>
    <t>F</t>
  </si>
  <si>
    <t>G</t>
  </si>
  <si>
    <t>I</t>
  </si>
  <si>
    <t>J</t>
  </si>
  <si>
    <t>K</t>
  </si>
  <si>
    <t>L</t>
  </si>
  <si>
    <t>M</t>
  </si>
  <si>
    <t>N</t>
  </si>
  <si>
    <t>O</t>
  </si>
  <si>
    <t>Alaska</t>
  </si>
  <si>
    <t>ak</t>
  </si>
  <si>
    <t>AK</t>
  </si>
  <si>
    <t xml:space="preserve">All values MUST be greater than or equal to zero </t>
  </si>
  <si>
    <t>Alabama</t>
  </si>
  <si>
    <t>al</t>
  </si>
  <si>
    <t>AL</t>
  </si>
  <si>
    <t>and less than or equal to the numbers</t>
  </si>
  <si>
    <t>Arkansas</t>
  </si>
  <si>
    <t>ar</t>
  </si>
  <si>
    <t>AR</t>
  </si>
  <si>
    <t>provided here.</t>
  </si>
  <si>
    <t>California Coastal Region Onshore</t>
  </si>
  <si>
    <t>ca_cr_on</t>
  </si>
  <si>
    <t>CA</t>
  </si>
  <si>
    <t>No alpha characters are allowed.</t>
  </si>
  <si>
    <t>California Los Angeles Basin Onshore</t>
  </si>
  <si>
    <t>ca_lab_on</t>
  </si>
  <si>
    <t>All other cells should be uneditable.</t>
  </si>
  <si>
    <t>Califirnia San Joaquin Basin Onshore</t>
  </si>
  <si>
    <t>ca_sjb_on</t>
  </si>
  <si>
    <t>The auto-calculated rows (14, 21, 28, 48, 56, 58) should be uneditable and will only change if the inputs to the formula are changed. The formulas are provided here.</t>
  </si>
  <si>
    <t>California State Offshore</t>
  </si>
  <si>
    <t>ca_off</t>
  </si>
  <si>
    <t>CALIFORNIA Subtotal (auto-calculated)</t>
  </si>
  <si>
    <t>ca_st</t>
  </si>
  <si>
    <t>ST</t>
  </si>
  <si>
    <t>Colorado</t>
  </si>
  <si>
    <t>co</t>
  </si>
  <si>
    <t>CO</t>
  </si>
  <si>
    <t>The Comments here can be titled "Part 4 - [Row n, Column A], where Column A is the analogous Row's value</t>
  </si>
  <si>
    <t>Kansas</t>
  </si>
  <si>
    <t>ks</t>
  </si>
  <si>
    <t>KS</t>
  </si>
  <si>
    <t>Kentucky</t>
  </si>
  <si>
    <t>ky</t>
  </si>
  <si>
    <t>KY</t>
  </si>
  <si>
    <t>Louisiana North</t>
  </si>
  <si>
    <t>la_n</t>
  </si>
  <si>
    <t>LA</t>
  </si>
  <si>
    <t>Louisiana South Onshore</t>
  </si>
  <si>
    <t>la_s_on</t>
  </si>
  <si>
    <t>S</t>
  </si>
  <si>
    <t>Louisiana State Offshore</t>
  </si>
  <si>
    <t>la_off</t>
  </si>
  <si>
    <t>LOUISIANA Subtotal (auto-calculated)</t>
  </si>
  <si>
    <t>la_st</t>
  </si>
  <si>
    <t>Michigan</t>
  </si>
  <si>
    <t>mi</t>
  </si>
  <si>
    <t>MI</t>
  </si>
  <si>
    <t>Mississippi</t>
  </si>
  <si>
    <t>ms</t>
  </si>
  <si>
    <t>MS</t>
  </si>
  <si>
    <t>Montana</t>
  </si>
  <si>
    <t>mt</t>
  </si>
  <si>
    <t>MT</t>
  </si>
  <si>
    <t>Nebraska</t>
  </si>
  <si>
    <t>ne</t>
  </si>
  <si>
    <t>NE</t>
  </si>
  <si>
    <t>New Mexico East</t>
  </si>
  <si>
    <t>nm_e</t>
  </si>
  <si>
    <t>NM</t>
  </si>
  <si>
    <t>New Mexico West</t>
  </si>
  <si>
    <t>nm_w</t>
  </si>
  <si>
    <t>W</t>
  </si>
  <si>
    <t>NEW MEXICO Subtotal (auto-calculated)</t>
  </si>
  <si>
    <t>nm_st</t>
  </si>
  <si>
    <t>New York</t>
  </si>
  <si>
    <t>ny</t>
  </si>
  <si>
    <t>NY</t>
  </si>
  <si>
    <t>North Dakota</t>
  </si>
  <si>
    <t>nd</t>
  </si>
  <si>
    <t>ND</t>
  </si>
  <si>
    <t>Ohio</t>
  </si>
  <si>
    <t>oh</t>
  </si>
  <si>
    <t>OH</t>
  </si>
  <si>
    <t>Oklahoma</t>
  </si>
  <si>
    <t>ok</t>
  </si>
  <si>
    <t>OK</t>
  </si>
  <si>
    <t>Pennsylvania</t>
  </si>
  <si>
    <t>pa</t>
  </si>
  <si>
    <t>PA</t>
  </si>
  <si>
    <t>South Dakota</t>
  </si>
  <si>
    <t>sd</t>
  </si>
  <si>
    <t>SD</t>
  </si>
  <si>
    <t>Texas RRC District 1</t>
  </si>
  <si>
    <t>tx_d1</t>
  </si>
  <si>
    <t>TX</t>
  </si>
  <si>
    <t>Texas RRC District 2 Onshore</t>
  </si>
  <si>
    <t>tx_d2_on</t>
  </si>
  <si>
    <t>Texas RRC District 3 Onshore</t>
  </si>
  <si>
    <t>tx_d3_on</t>
  </si>
  <si>
    <t>Texas RRC District 4 Onshore</t>
  </si>
  <si>
    <t>tx_d4_on</t>
  </si>
  <si>
    <t>Texas RRC District 5</t>
  </si>
  <si>
    <t>tx_d5</t>
  </si>
  <si>
    <t>Texas RRC District 6</t>
  </si>
  <si>
    <t>tx_d6</t>
  </si>
  <si>
    <t>Texas RRC District 7B</t>
  </si>
  <si>
    <t>tx_d7b</t>
  </si>
  <si>
    <t>7B</t>
  </si>
  <si>
    <t>Texas RRC District 7C</t>
  </si>
  <si>
    <t>tx_d7c</t>
  </si>
  <si>
    <t>7C</t>
  </si>
  <si>
    <t>Texas RRC District 8</t>
  </si>
  <si>
    <t>tx_d8</t>
  </si>
  <si>
    <t>Texas RRC District 8A</t>
  </si>
  <si>
    <t>tx_d8a</t>
  </si>
  <si>
    <t>8A</t>
  </si>
  <si>
    <t>Texas RRC District 9</t>
  </si>
  <si>
    <t>tx_d9</t>
  </si>
  <si>
    <t>Texas RRC District 10</t>
  </si>
  <si>
    <t>tx_d10</t>
  </si>
  <si>
    <t>Texas State Offshore</t>
  </si>
  <si>
    <t>tx_off</t>
  </si>
  <si>
    <t>TEXAS Subtotal (auto-calculated)</t>
  </si>
  <si>
    <t>tx_st</t>
  </si>
  <si>
    <t>Utah</t>
  </si>
  <si>
    <t>ut</t>
  </si>
  <si>
    <t>UT</t>
  </si>
  <si>
    <t>Virginia</t>
  </si>
  <si>
    <t>va</t>
  </si>
  <si>
    <t>VA</t>
  </si>
  <si>
    <t>West Virginia</t>
  </si>
  <si>
    <t>wv</t>
  </si>
  <si>
    <t>WV</t>
  </si>
  <si>
    <t>Wyoming</t>
  </si>
  <si>
    <t>wy</t>
  </si>
  <si>
    <t>WY</t>
  </si>
  <si>
    <r>
      <t>Federal Offshore Gulf of America (Central Planning Area)</t>
    </r>
    <r>
      <rPr>
        <vertAlign val="superscript"/>
        <sz val="9"/>
        <color rgb="FFFF0000"/>
        <rFont val="Arial"/>
        <family val="2"/>
      </rPr>
      <t>a</t>
    </r>
  </si>
  <si>
    <t>fo_gom_c</t>
  </si>
  <si>
    <t>FG</t>
  </si>
  <si>
    <t>CP</t>
  </si>
  <si>
    <t>Federal Offshore Gulf of America (Eastern Planning Area)</t>
  </si>
  <si>
    <t>fo_gom_e</t>
  </si>
  <si>
    <t>EP</t>
  </si>
  <si>
    <t>Federal Offshore Gulf of America (Western Planning Area)</t>
  </si>
  <si>
    <t>fo_gom_w</t>
  </si>
  <si>
    <t>WP</t>
  </si>
  <si>
    <t>GULF OF AMERICA FEDERAL Subtotal (auto-calculated)</t>
  </si>
  <si>
    <t>fo_gom_st</t>
  </si>
  <si>
    <t>Federal Offshore Pacific (California)</t>
  </si>
  <si>
    <t>fo_p_ca</t>
  </si>
  <si>
    <t>FP</t>
  </si>
  <si>
    <t>WC</t>
  </si>
  <si>
    <t>ALL FEDERAL OFFSHORE Subtotal (auto-calculated)</t>
  </si>
  <si>
    <t>fo_st</t>
  </si>
  <si>
    <t>FO</t>
  </si>
  <si>
    <t>Other States:</t>
  </si>
  <si>
    <t>os</t>
  </si>
  <si>
    <t>OS</t>
  </si>
  <si>
    <t>Arizona</t>
  </si>
  <si>
    <t>os_az</t>
  </si>
  <si>
    <t>AZ</t>
  </si>
  <si>
    <t>Florida</t>
  </si>
  <si>
    <t>os_fl</t>
  </si>
  <si>
    <t>FL</t>
  </si>
  <si>
    <t>Idaho</t>
  </si>
  <si>
    <t>os_id</t>
  </si>
  <si>
    <t>ID</t>
  </si>
  <si>
    <t>Illinois</t>
  </si>
  <si>
    <t>os_il</t>
  </si>
  <si>
    <t>IL</t>
  </si>
  <si>
    <t>Indiana</t>
  </si>
  <si>
    <t>os_in</t>
  </si>
  <si>
    <t>IN</t>
  </si>
  <si>
    <t>Maryland</t>
  </si>
  <si>
    <t>os_md</t>
  </si>
  <si>
    <t>MD</t>
  </si>
  <si>
    <t>Missouri</t>
  </si>
  <si>
    <t>os_mo</t>
  </si>
  <si>
    <t>MO</t>
  </si>
  <si>
    <t>Nevada</t>
  </si>
  <si>
    <t>os_nv</t>
  </si>
  <si>
    <t>NV</t>
  </si>
  <si>
    <t>Oregon</t>
  </si>
  <si>
    <t>os_or</t>
  </si>
  <si>
    <t>OR</t>
  </si>
  <si>
    <t>Tennessee</t>
  </si>
  <si>
    <t>os_tn</t>
  </si>
  <si>
    <t>TN</t>
  </si>
  <si>
    <t>State not listed:</t>
  </si>
  <si>
    <t>os_nl</t>
  </si>
  <si>
    <t>NL</t>
  </si>
  <si>
    <t>OTHER STATES Subtotal (auto-calculated)</t>
  </si>
  <si>
    <t>os_st</t>
  </si>
  <si>
    <r>
      <rPr>
        <vertAlign val="superscript"/>
        <sz val="9"/>
        <color theme="1"/>
        <rFont val="Arial"/>
        <family val="2"/>
      </rPr>
      <t>a</t>
    </r>
    <r>
      <rPr>
        <sz val="9"/>
        <color theme="1"/>
        <rFont val="Arial"/>
        <family val="2"/>
      </rPr>
      <t xml:space="preserve"> Central Planning Area includes federal offshore Louisiana, Mississippi and Alabama.</t>
    </r>
  </si>
  <si>
    <r>
      <t xml:space="preserve">FORM EIA-23L
ANNUAL REPORT OF DOMESTIC OIL AND GAS RESERVES
PART 5: </t>
    </r>
    <r>
      <rPr>
        <b/>
        <i/>
        <u/>
        <sz val="10"/>
        <color theme="1"/>
        <rFont val="Arial"/>
        <family val="2"/>
      </rPr>
      <t xml:space="preserve">SHALE </t>
    </r>
    <r>
      <rPr>
        <b/>
        <sz val="10"/>
        <color theme="1"/>
        <rFont val="Arial"/>
        <family val="2"/>
      </rPr>
      <t>RESERVES AND PRODUCTION BY STATE</t>
    </r>
  </si>
  <si>
    <r>
      <rPr>
        <b/>
        <sz val="8"/>
        <rFont val="Arial"/>
        <family val="2"/>
      </rPr>
      <t>Section Instructions</t>
    </r>
    <r>
      <rPr>
        <sz val="8"/>
        <rFont val="Arial"/>
        <family val="2"/>
      </rPr>
      <t xml:space="preserve">
Enter Production and Reserves data </t>
    </r>
    <r>
      <rPr>
        <u/>
        <sz val="8"/>
        <rFont val="Arial"/>
        <family val="2"/>
      </rPr>
      <t xml:space="preserve">ONLY for Shale </t>
    </r>
    <r>
      <rPr>
        <sz val="8"/>
        <rFont val="Arial"/>
        <family val="2"/>
      </rPr>
      <t xml:space="preserve">oil and condensate combined and nonassociated and associated-dissolved natural gas combined for 100% working interest of the properites you operate. 
Put any clarifing comments in the </t>
    </r>
    <r>
      <rPr>
        <u/>
        <sz val="8"/>
        <rFont val="Arial"/>
        <family val="2"/>
      </rPr>
      <t>Comments</t>
    </r>
    <r>
      <rPr>
        <sz val="8"/>
        <rFont val="Arial"/>
        <family val="2"/>
      </rPr>
      <t xml:space="preserve"> space on the far right side of each row and use all the space needed.
The gray shaded Subtotal rows are auto-calculated, please do </t>
    </r>
    <r>
      <rPr>
        <b/>
        <sz val="8"/>
        <rFont val="Arial"/>
        <family val="2"/>
      </rPr>
      <t>not</t>
    </r>
    <r>
      <rPr>
        <sz val="8"/>
        <rFont val="Arial"/>
        <family val="2"/>
      </rPr>
      <t xml:space="preserve"> enter any values in them.
Warnings/Errors are color coded.  Look for error messages along the right edge of the form.     </t>
    </r>
    <r>
      <rPr>
        <sz val="8"/>
        <color theme="5"/>
        <rFont val="Arial"/>
        <family val="2"/>
      </rPr>
      <t xml:space="preserve"> Orange  =&gt; </t>
    </r>
    <r>
      <rPr>
        <b/>
        <sz val="8"/>
        <color theme="5"/>
        <rFont val="Arial"/>
        <family val="2"/>
      </rPr>
      <t>Warning: Exceeds expected range</t>
    </r>
    <r>
      <rPr>
        <sz val="8"/>
        <rFont val="Arial"/>
        <family val="2"/>
      </rPr>
      <t xml:space="preserve">     </t>
    </r>
    <r>
      <rPr>
        <sz val="8"/>
        <color rgb="FFFF0000"/>
        <rFont val="Arial"/>
        <family val="2"/>
      </rPr>
      <t xml:space="preserve">Red =&gt; </t>
    </r>
    <r>
      <rPr>
        <b/>
        <sz val="8"/>
        <color rgb="FFFF0000"/>
        <rFont val="Arial"/>
        <family val="2"/>
      </rPr>
      <t>Error: Negative value</t>
    </r>
    <r>
      <rPr>
        <sz val="8"/>
        <rFont val="Arial"/>
        <family val="2"/>
      </rPr>
      <t xml:space="preserve">
See the Form EIA-23L instructions for more details.</t>
    </r>
  </si>
  <si>
    <t>PART 5: SHALE RESERVES AND PRODUCTION BY STATE</t>
  </si>
  <si>
    <r>
      <t xml:space="preserve">State, Sub-Division, </t>
    </r>
    <r>
      <rPr>
        <b/>
        <i/>
        <sz val="10"/>
        <color theme="1"/>
        <rFont val="Arial"/>
        <family val="2"/>
      </rPr>
      <t>Shale Play</t>
    </r>
  </si>
  <si>
    <t>Shale Oil and Condensate, MBbls</t>
  </si>
  <si>
    <t>Shale Natural Gas, MMCF</t>
  </si>
  <si>
    <t>Clipboard requirements/notes</t>
  </si>
  <si>
    <t>Production
MBbls</t>
  </si>
  <si>
    <t>Expected range exceeded msg</t>
  </si>
  <si>
    <t>Negative values msg</t>
  </si>
  <si>
    <t>Count expected range exceeded on row</t>
  </si>
  <si>
    <t>Count negatives on row</t>
  </si>
  <si>
    <t>Max expected range exceeded by (for warning msg when 1 range exceeds threshold by x)</t>
  </si>
  <si>
    <r>
      <t xml:space="preserve">Arkansas </t>
    </r>
    <r>
      <rPr>
        <i/>
        <sz val="9"/>
        <color theme="1"/>
        <rFont val="Arial"/>
        <family val="2"/>
      </rPr>
      <t>Fayetteville</t>
    </r>
  </si>
  <si>
    <t>Fayetteville</t>
  </si>
  <si>
    <t>All values must be less than or equal to the reported value in the cell in analogous column and the specified row of Part 4</t>
  </si>
  <si>
    <t>ROW 9</t>
  </si>
  <si>
    <r>
      <t xml:space="preserve">Colorado </t>
    </r>
    <r>
      <rPr>
        <i/>
        <sz val="9"/>
        <color theme="1"/>
        <rFont val="Arial"/>
        <family val="2"/>
      </rPr>
      <t>Niobrara</t>
    </r>
  </si>
  <si>
    <t>Niobrara</t>
  </si>
  <si>
    <t>ROW 15</t>
  </si>
  <si>
    <r>
      <t xml:space="preserve">Louisiana North </t>
    </r>
    <r>
      <rPr>
        <i/>
        <sz val="9"/>
        <color theme="1"/>
        <rFont val="Arial"/>
        <family val="2"/>
      </rPr>
      <t>Haynesville</t>
    </r>
  </si>
  <si>
    <t>la</t>
  </si>
  <si>
    <t>Haynesville</t>
  </si>
  <si>
    <t>ROW 18</t>
  </si>
  <si>
    <r>
      <t xml:space="preserve">Michigan </t>
    </r>
    <r>
      <rPr>
        <i/>
        <sz val="9"/>
        <color theme="1"/>
        <rFont val="Arial"/>
        <family val="2"/>
      </rPr>
      <t>Antrim</t>
    </r>
  </si>
  <si>
    <t>Antrim</t>
  </si>
  <si>
    <t>For other states, the limit is provided.</t>
  </si>
  <si>
    <t>ROW 22</t>
  </si>
  <si>
    <r>
      <t>Montana</t>
    </r>
    <r>
      <rPr>
        <i/>
        <sz val="9"/>
        <color theme="1"/>
        <rFont val="Arial"/>
        <family val="2"/>
      </rPr>
      <t xml:space="preserve"> Bakken, Three Forks</t>
    </r>
  </si>
  <si>
    <t>Bakken, Three Forks</t>
  </si>
  <si>
    <t>All reported values must be greater than or equal to 0</t>
  </si>
  <si>
    <t>ROW 24</t>
  </si>
  <si>
    <r>
      <t xml:space="preserve">Nebraska </t>
    </r>
    <r>
      <rPr>
        <i/>
        <sz val="9"/>
        <color theme="1"/>
        <rFont val="Arial"/>
        <family val="2"/>
      </rPr>
      <t>Niobrara</t>
    </r>
  </si>
  <si>
    <t>The Comments here can be titled "Part 5 - [Row n, Column A], where Column A is the analogous Row's value</t>
  </si>
  <si>
    <t>ROW 25</t>
  </si>
  <si>
    <r>
      <t xml:space="preserve">New Mexico East </t>
    </r>
    <r>
      <rPr>
        <i/>
        <sz val="9"/>
        <color theme="1"/>
        <rFont val="Arial"/>
        <family val="2"/>
      </rPr>
      <t>Wolfcamp, Bone Spring</t>
    </r>
  </si>
  <si>
    <t>nm</t>
  </si>
  <si>
    <t>Wolfcamp, Bone Spring</t>
  </si>
  <si>
    <t>Part 5 -New Mexico, Column A: Some Comment…</t>
  </si>
  <si>
    <t>ROW 26</t>
  </si>
  <si>
    <r>
      <t xml:space="preserve">North Dakota </t>
    </r>
    <r>
      <rPr>
        <i/>
        <sz val="9"/>
        <color theme="1"/>
        <rFont val="Arial"/>
        <family val="2"/>
      </rPr>
      <t>Bakken, Three Forks</t>
    </r>
  </si>
  <si>
    <t>B: Sold X to Y Inc on 9/28/2023; C: Bought Y from ABC Corp on 10/1</t>
  </si>
  <si>
    <t>ROW 30</t>
  </si>
  <si>
    <r>
      <t xml:space="preserve">Ohio </t>
    </r>
    <r>
      <rPr>
        <i/>
        <sz val="9"/>
        <color theme="1"/>
        <rFont val="Arial"/>
        <family val="2"/>
      </rPr>
      <t>Marcellus, Utica,</t>
    </r>
    <r>
      <rPr>
        <sz val="9"/>
        <color theme="1"/>
        <rFont val="Arial"/>
        <family val="2"/>
      </rPr>
      <t xml:space="preserve"> </t>
    </r>
    <r>
      <rPr>
        <i/>
        <sz val="9"/>
        <color theme="1"/>
        <rFont val="Arial"/>
        <family val="2"/>
      </rPr>
      <t>Point Pleasant</t>
    </r>
  </si>
  <si>
    <t>Marcellus, Utica, Point Pleasant</t>
  </si>
  <si>
    <t>ROW 31</t>
  </si>
  <si>
    <r>
      <t xml:space="preserve">Oklahoma </t>
    </r>
    <r>
      <rPr>
        <i/>
        <sz val="9"/>
        <color theme="1"/>
        <rFont val="Arial"/>
        <family val="2"/>
      </rPr>
      <t>Woodford</t>
    </r>
  </si>
  <si>
    <t>Woodford</t>
  </si>
  <si>
    <t>ROW 32</t>
  </si>
  <si>
    <r>
      <t xml:space="preserve">Pennsylvania </t>
    </r>
    <r>
      <rPr>
        <i/>
        <sz val="9"/>
        <color theme="1"/>
        <rFont val="Arial"/>
        <family val="2"/>
      </rPr>
      <t>Marcellus Utica</t>
    </r>
  </si>
  <si>
    <t>Marcellus Utica</t>
  </si>
  <si>
    <t>ROW 33</t>
  </si>
  <si>
    <r>
      <t xml:space="preserve">South Dakota </t>
    </r>
    <r>
      <rPr>
        <i/>
        <sz val="9"/>
        <color theme="1"/>
        <rFont val="Arial"/>
        <family val="2"/>
      </rPr>
      <t>Three Forks</t>
    </r>
  </si>
  <si>
    <t>Three Forks</t>
  </si>
  <si>
    <t>ROW 34</t>
  </si>
  <si>
    <r>
      <t>Texas RRC District 1</t>
    </r>
    <r>
      <rPr>
        <i/>
        <sz val="9"/>
        <color theme="1"/>
        <rFont val="Arial"/>
        <family val="2"/>
      </rPr>
      <t xml:space="preserve">  Eagle Ford</t>
    </r>
  </si>
  <si>
    <t>Eagle Ford</t>
  </si>
  <si>
    <t>ROW 35</t>
  </si>
  <si>
    <r>
      <t xml:space="preserve">Texas RRC District 2 Onshore </t>
    </r>
    <r>
      <rPr>
        <i/>
        <sz val="9"/>
        <color theme="1"/>
        <rFont val="Arial"/>
        <family val="2"/>
      </rPr>
      <t xml:space="preserve"> Eagle Ford</t>
    </r>
  </si>
  <si>
    <t>tx_d2</t>
  </si>
  <si>
    <t>ROW 36</t>
  </si>
  <si>
    <r>
      <t xml:space="preserve">Texas RRC District 3 Onshore  </t>
    </r>
    <r>
      <rPr>
        <i/>
        <sz val="9"/>
        <color theme="1"/>
        <rFont val="Arial"/>
        <family val="2"/>
      </rPr>
      <t>Eagle Ford</t>
    </r>
  </si>
  <si>
    <t>tx_d3</t>
  </si>
  <si>
    <t>ROW 37</t>
  </si>
  <si>
    <r>
      <t xml:space="preserve">Texas RRC District 4 Onshore  </t>
    </r>
    <r>
      <rPr>
        <i/>
        <sz val="9"/>
        <color theme="1"/>
        <rFont val="Arial"/>
        <family val="2"/>
      </rPr>
      <t>Eagle Ford</t>
    </r>
  </si>
  <si>
    <t>tx_d4</t>
  </si>
  <si>
    <t>ROW 38</t>
  </si>
  <si>
    <r>
      <t xml:space="preserve">Texas RRC District 5  </t>
    </r>
    <r>
      <rPr>
        <i/>
        <sz val="9"/>
        <color theme="1"/>
        <rFont val="Arial"/>
        <family val="2"/>
      </rPr>
      <t>Barnett, Eagle Ford</t>
    </r>
  </si>
  <si>
    <t>Barnett, Eagle Ford</t>
  </si>
  <si>
    <t>ROW 39</t>
  </si>
  <si>
    <r>
      <t xml:space="preserve">Texas RRC District 6  </t>
    </r>
    <r>
      <rPr>
        <i/>
        <sz val="9"/>
        <color theme="1"/>
        <rFont val="Arial"/>
        <family val="2"/>
      </rPr>
      <t>Bossier, Haynesville</t>
    </r>
  </si>
  <si>
    <t>Bossier, Haynesville</t>
  </si>
  <si>
    <t>ROW 40</t>
  </si>
  <si>
    <r>
      <t xml:space="preserve">Texas RRC District 7B  </t>
    </r>
    <r>
      <rPr>
        <i/>
        <sz val="9"/>
        <color theme="1"/>
        <rFont val="Arial"/>
        <family val="2"/>
      </rPr>
      <t>Barnett</t>
    </r>
  </si>
  <si>
    <t>Barnett</t>
  </si>
  <si>
    <t>ROW 41</t>
  </si>
  <si>
    <r>
      <t xml:space="preserve">Texas RRC District 7C </t>
    </r>
    <r>
      <rPr>
        <i/>
        <sz val="9"/>
        <color theme="1"/>
        <rFont val="Arial"/>
        <family val="2"/>
      </rPr>
      <t>Wolfcamp</t>
    </r>
  </si>
  <si>
    <t>Wolfcamp</t>
  </si>
  <si>
    <t>ROW 42</t>
  </si>
  <si>
    <r>
      <t xml:space="preserve">Texas RRC District 8  </t>
    </r>
    <r>
      <rPr>
        <i/>
        <sz val="9"/>
        <color theme="1"/>
        <rFont val="Arial"/>
        <family val="2"/>
      </rPr>
      <t>Wolfcamp</t>
    </r>
  </si>
  <si>
    <t>ROW 43</t>
  </si>
  <si>
    <r>
      <t xml:space="preserve">Texas RRC District 8A  </t>
    </r>
    <r>
      <rPr>
        <i/>
        <sz val="9"/>
        <color theme="1"/>
        <rFont val="Arial"/>
        <family val="2"/>
      </rPr>
      <t>Wolfcamp</t>
    </r>
  </si>
  <si>
    <t>ROW 44</t>
  </si>
  <si>
    <r>
      <t xml:space="preserve">Texas RRC District 9 </t>
    </r>
    <r>
      <rPr>
        <i/>
        <sz val="9"/>
        <color theme="1"/>
        <rFont val="Arial"/>
        <family val="2"/>
      </rPr>
      <t>Barnett</t>
    </r>
  </si>
  <si>
    <t>ROW 45</t>
  </si>
  <si>
    <r>
      <t xml:space="preserve">West Virginia </t>
    </r>
    <r>
      <rPr>
        <i/>
        <sz val="9"/>
        <color theme="1"/>
        <rFont val="Arial"/>
        <family val="2"/>
      </rPr>
      <t>Marcellus, Utica</t>
    </r>
  </si>
  <si>
    <t>Marcellus, Utica</t>
  </si>
  <si>
    <t>ROW 51</t>
  </si>
  <si>
    <r>
      <t xml:space="preserve">Wyoming </t>
    </r>
    <r>
      <rPr>
        <i/>
        <sz val="9"/>
        <color theme="1"/>
        <rFont val="Arial"/>
        <family val="2"/>
      </rPr>
      <t>Niobrara, Mowry</t>
    </r>
  </si>
  <si>
    <t>Niobrara, Mowry</t>
  </si>
  <si>
    <t>ROW 52</t>
  </si>
  <si>
    <t>Other States, Shale Plays:</t>
  </si>
  <si>
    <t>Alabama Chattanooga, Conasauga</t>
  </si>
  <si>
    <t>oss_al</t>
  </si>
  <si>
    <t>Chattanooga, Conasauga</t>
  </si>
  <si>
    <t>California Monterey</t>
  </si>
  <si>
    <t>oss_ca</t>
  </si>
  <si>
    <t>Monterey</t>
  </si>
  <si>
    <t>Illinois New Albany</t>
  </si>
  <si>
    <t>oss_il</t>
  </si>
  <si>
    <t>New Albany</t>
  </si>
  <si>
    <t>Indiana Antrim, New Albany</t>
  </si>
  <si>
    <t>oss_in</t>
  </si>
  <si>
    <t>Antrim, New Albany</t>
  </si>
  <si>
    <t>New York Marcellus</t>
  </si>
  <si>
    <t>oss_ny</t>
  </si>
  <si>
    <t>Marcellus</t>
  </si>
  <si>
    <t>Tennessee Chattanooga</t>
  </si>
  <si>
    <t>oss_tn</t>
  </si>
  <si>
    <t>Chattanooga</t>
  </si>
  <si>
    <t>Utah Mancos</t>
  </si>
  <si>
    <t>oss_ut</t>
  </si>
  <si>
    <t>Mancos</t>
  </si>
  <si>
    <t>State, Shale Plays not listed:</t>
  </si>
  <si>
    <t>oss_nl</t>
  </si>
  <si>
    <t>oss_st</t>
  </si>
  <si>
    <t>OMB No. 1905-0057
Expiration Date: 8/31/2025
Product No.: 2022.2
Burden: 31 hours</t>
  </si>
  <si>
    <r>
      <rPr>
        <b/>
        <sz val="9"/>
        <color theme="1"/>
        <rFont val="Arial"/>
        <family val="2"/>
      </rPr>
      <t>REPORT YEAR</t>
    </r>
    <r>
      <rPr>
        <b/>
        <sz val="11"/>
        <color theme="1"/>
        <rFont val="Arial"/>
        <family val="2"/>
      </rPr>
      <t xml:space="preserve">
2022</t>
    </r>
  </si>
  <si>
    <r>
      <rPr>
        <b/>
        <sz val="9"/>
        <color theme="1"/>
        <rFont val="Arial"/>
        <family val="2"/>
      </rPr>
      <t xml:space="preserve">REPORT YEAR </t>
    </r>
    <r>
      <rPr>
        <b/>
        <sz val="11"/>
        <color theme="1"/>
        <rFont val="Arial"/>
        <family val="2"/>
      </rPr>
      <t xml:space="preserve">
2022</t>
    </r>
  </si>
  <si>
    <r>
      <rPr>
        <b/>
        <sz val="8"/>
        <rFont val="Arial"/>
        <family val="2"/>
      </rPr>
      <t>Section Instructions</t>
    </r>
    <r>
      <rPr>
        <sz val="8"/>
        <rFont val="Arial"/>
        <family val="2"/>
      </rPr>
      <t xml:space="preserve">
Enter Production and Reserves data for </t>
    </r>
    <r>
      <rPr>
        <u/>
        <sz val="8"/>
        <rFont val="Arial"/>
        <family val="2"/>
      </rPr>
      <t>TOTAL</t>
    </r>
    <r>
      <rPr>
        <sz val="8"/>
        <rFont val="Arial"/>
        <family val="2"/>
      </rPr>
      <t xml:space="preserve"> oil and condensate combined and </t>
    </r>
    <r>
      <rPr>
        <u/>
        <sz val="8"/>
        <rFont val="Arial"/>
        <family val="2"/>
      </rPr>
      <t>TOTAL</t>
    </r>
    <r>
      <rPr>
        <sz val="8"/>
        <rFont val="Arial"/>
        <family val="2"/>
      </rPr>
      <t xml:space="preserve"> non-associated and associated-dissolved natural gas combined for 100% working interest of the properites you operate in each state. 
Put any clarifing comments in the </t>
    </r>
    <r>
      <rPr>
        <u/>
        <sz val="8"/>
        <rFont val="Arial"/>
        <family val="2"/>
      </rPr>
      <t>Comments</t>
    </r>
    <r>
      <rPr>
        <sz val="8"/>
        <rFont val="Arial"/>
        <family val="2"/>
      </rPr>
      <t xml:space="preserve"> space on the far right side of each row and use all the space needed.
The gray shaded Subtotal rows are auto-calculated, please do </t>
    </r>
    <r>
      <rPr>
        <b/>
        <sz val="8"/>
        <rFont val="Arial"/>
        <family val="2"/>
      </rPr>
      <t>not</t>
    </r>
    <r>
      <rPr>
        <sz val="8"/>
        <rFont val="Arial"/>
        <family val="2"/>
      </rPr>
      <t xml:space="preserve"> enter any values in them.
See the Form EIA-23L instructions for more details.
</t>
    </r>
  </si>
  <si>
    <t>PART 4: DATA VALIDATION: UPPER VALUE THRESHOLDS</t>
  </si>
  <si>
    <r>
      <t xml:space="preserve">Comments 
</t>
    </r>
    <r>
      <rPr>
        <b/>
        <sz val="9"/>
        <color theme="1"/>
        <rFont val="Arial"/>
        <family val="2"/>
      </rPr>
      <t>(use as much space as needed)</t>
    </r>
  </si>
  <si>
    <t>state</t>
  </si>
  <si>
    <t>subdiv</t>
  </si>
  <si>
    <r>
      <t>Federal Offshore Gulf of Mexico (Central Planning Area)</t>
    </r>
    <r>
      <rPr>
        <vertAlign val="superscript"/>
        <sz val="9"/>
        <color theme="1"/>
        <rFont val="Arial"/>
        <family val="2"/>
      </rPr>
      <t>a</t>
    </r>
  </si>
  <si>
    <t>Federal Offshore Gulf of Mexico (Eastern Planning Area)</t>
  </si>
  <si>
    <t>Federal Offshore Gulf of Mexico (Western Planning Area)</t>
  </si>
  <si>
    <t>GULF OF MEXICO FEDERAL Subtotal (auto-calculated)</t>
  </si>
  <si>
    <r>
      <t>Other States</t>
    </r>
    <r>
      <rPr>
        <vertAlign val="superscript"/>
        <sz val="9"/>
        <color theme="1"/>
        <rFont val="Arial"/>
        <family val="2"/>
      </rPr>
      <t>b</t>
    </r>
  </si>
  <si>
    <r>
      <rPr>
        <vertAlign val="superscript"/>
        <sz val="9"/>
        <color theme="1"/>
        <rFont val="Arial"/>
        <family val="2"/>
      </rPr>
      <t>b</t>
    </r>
    <r>
      <rPr>
        <sz val="9"/>
        <color theme="1"/>
        <rFont val="Arial"/>
        <family val="2"/>
      </rPr>
      <t xml:space="preserve"> Other states include Arizona, Florida, Idaho, Illinois, Indiana, Maryland, Missouri, Nevada, Oregon, and Tennessee. </t>
    </r>
  </si>
  <si>
    <t>ListOptions_X</t>
  </si>
  <si>
    <t>Data Validation List Options</t>
  </si>
  <si>
    <t>X</t>
  </si>
  <si>
    <t xml:space="preserve">Sheet displays the upper data validation range threshold for each form field in Part 5: Shale Liquids
The upper threshold for the state/subdiv/play is set to the user-reported total value for the state/subdiv in Part 4 form
Note:  Maximum values could be reviewed by temporarily copying Part4MaxEdits values into Part4: Total Liquids and Gas form so the upper thresholds are displayed based on state/subdiv maximums
</t>
  </si>
  <si>
    <t>PART 5:  DATA VALIDATION:  CURRENT UPPER VALUE THRESHOLDS FOR EACH FIELD (based on user values in Part 4)</t>
  </si>
  <si>
    <r>
      <t xml:space="preserve">Comments
</t>
    </r>
    <r>
      <rPr>
        <b/>
        <sz val="9"/>
        <color theme="1"/>
        <rFont val="Arial"/>
        <family val="2"/>
      </rPr>
      <t>(use as much space as needed)</t>
    </r>
  </si>
  <si>
    <t>(p4 search key)</t>
  </si>
  <si>
    <t>Fyi: See corresponding Part 4 Row</t>
  </si>
  <si>
    <t>p4_st_subdiv</t>
  </si>
  <si>
    <r>
      <t>Other States</t>
    </r>
    <r>
      <rPr>
        <vertAlign val="superscript"/>
        <sz val="8.1"/>
        <color rgb="FFFF0000"/>
        <rFont val="Arial"/>
        <family val="2"/>
      </rPr>
      <t>a</t>
    </r>
  </si>
  <si>
    <t>oss</t>
  </si>
  <si>
    <t>OSS</t>
  </si>
  <si>
    <r>
      <rPr>
        <vertAlign val="superscript"/>
        <sz val="9"/>
        <color theme="1"/>
        <rFont val="Arial"/>
        <family val="2"/>
      </rPr>
      <t>a</t>
    </r>
    <r>
      <rPr>
        <sz val="9"/>
        <color theme="1"/>
        <rFont val="Arial"/>
        <family val="2"/>
      </rPr>
      <t xml:space="preserve"> Other shale states include Alabama, California, Illinois, Indiana, New York, Tennessee, and Utah.</t>
    </r>
  </si>
  <si>
    <t xml:space="preserve">Positive number expected </t>
  </si>
  <si>
    <t>Legend:</t>
  </si>
  <si>
    <t>Whole number expected (decimal value was specified)</t>
  </si>
  <si>
    <t>Value exceeds the expected range</t>
  </si>
  <si>
    <t>Count above threshold</t>
  </si>
  <si>
    <t>Count fractional</t>
  </si>
  <si>
    <t>comments 
(use as much space as needed)</t>
  </si>
  <si>
    <t>H</t>
  </si>
  <si>
    <t>AK_GAS_PROD</t>
  </si>
  <si>
    <t>CA2-FY_GAS_PROD</t>
  </si>
  <si>
    <t>CA2_LIQ_PROD</t>
  </si>
  <si>
    <t>RESN</t>
  </si>
  <si>
    <t>os_nl_tx</t>
  </si>
  <si>
    <r>
      <rPr>
        <b/>
        <sz val="8"/>
        <rFont val="Arial"/>
        <family val="2"/>
      </rPr>
      <t>Section Instructions</t>
    </r>
    <r>
      <rPr>
        <sz val="8"/>
        <rFont val="Arial"/>
        <family val="2"/>
      </rPr>
      <t xml:space="preserve">
Enter Production and Reserves data </t>
    </r>
    <r>
      <rPr>
        <u/>
        <sz val="8"/>
        <rFont val="Arial"/>
        <family val="2"/>
      </rPr>
      <t xml:space="preserve">ONLY for Shale </t>
    </r>
    <r>
      <rPr>
        <sz val="8"/>
        <rFont val="Arial"/>
        <family val="2"/>
      </rPr>
      <t xml:space="preserve">oil and condensate combined and nonassociated and associated-dissolved natural gas combined for 100% working interest of the properites you operate. 
Put any clarifing comments in the </t>
    </r>
    <r>
      <rPr>
        <u/>
        <sz val="8"/>
        <rFont val="Arial"/>
        <family val="2"/>
      </rPr>
      <t>Comments</t>
    </r>
    <r>
      <rPr>
        <sz val="8"/>
        <rFont val="Arial"/>
        <family val="2"/>
      </rPr>
      <t xml:space="preserve"> space on the far right side of each row and use all the space needed.
The gray shaded Subtotal rows are auto-calculated, please do </t>
    </r>
    <r>
      <rPr>
        <b/>
        <sz val="8"/>
        <rFont val="Arial"/>
        <family val="2"/>
      </rPr>
      <t>not</t>
    </r>
    <r>
      <rPr>
        <sz val="8"/>
        <rFont val="Arial"/>
        <family val="2"/>
      </rPr>
      <t xml:space="preserve"> enter any values in them.
See the Form EIA-23L instructions for more details.</t>
    </r>
  </si>
  <si>
    <t>comments
(use as much space as needed)</t>
  </si>
  <si>
    <r>
      <t>Other States</t>
    </r>
    <r>
      <rPr>
        <vertAlign val="superscript"/>
        <sz val="8.1"/>
        <color theme="1"/>
        <rFont val="Arial"/>
        <family val="2"/>
      </rPr>
      <t>a</t>
    </r>
  </si>
  <si>
    <t>California</t>
  </si>
  <si>
    <t>oss_nl_tx</t>
  </si>
  <si>
    <t>Ranges (no table) defining dropdown lists</t>
  </si>
  <si>
    <t>Tbl_State table</t>
  </si>
  <si>
    <t>Tbl_State_Part4OtherStateList</t>
  </si>
  <si>
    <t>Tbl_State_Part5OtherStateList</t>
  </si>
  <si>
    <t>STATE</t>
  </si>
  <si>
    <t>STCODE</t>
  </si>
  <si>
    <t>isAPart4OtherState</t>
  </si>
  <si>
    <t>isAPart5OtherState</t>
  </si>
  <si>
    <t>Part 4: Other state list</t>
  </si>
  <si>
    <t>Part 5: Other state list</t>
  </si>
  <si>
    <t>Subdivision</t>
  </si>
  <si>
    <t>New_StateCode</t>
  </si>
  <si>
    <t>New_SubCode</t>
  </si>
  <si>
    <t>old_Statecode</t>
  </si>
  <si>
    <t>Old_SubCode</t>
  </si>
  <si>
    <t>Old_CountyCode</t>
  </si>
  <si>
    <t>Connecticut</t>
  </si>
  <si>
    <t>1</t>
  </si>
  <si>
    <t>90</t>
  </si>
  <si>
    <t/>
  </si>
  <si>
    <t>Delaware</t>
  </si>
  <si>
    <t>Texas Railroad Commission District 10</t>
  </si>
  <si>
    <t>10</t>
  </si>
  <si>
    <t>95</t>
  </si>
  <si>
    <t>Georgia</t>
  </si>
  <si>
    <t>2</t>
  </si>
  <si>
    <t>50</t>
  </si>
  <si>
    <t>Hawaii</t>
  </si>
  <si>
    <t>Texas Railroad Commission District 2 Onshore</t>
  </si>
  <si>
    <t>20</t>
  </si>
  <si>
    <t>Iowa</t>
  </si>
  <si>
    <t>California San Joaquin Basin Onshore</t>
  </si>
  <si>
    <t>3</t>
  </si>
  <si>
    <t>Maine</t>
  </si>
  <si>
    <t>Texas Railroad Commission District 3 Onshore</t>
  </si>
  <si>
    <t>30</t>
  </si>
  <si>
    <t>CT</t>
  </si>
  <si>
    <t>Massachusetts</t>
  </si>
  <si>
    <t>Texas Railroad Commission District 4 Onshore</t>
  </si>
  <si>
    <t>4</t>
  </si>
  <si>
    <t>40</t>
  </si>
  <si>
    <t>DE</t>
  </si>
  <si>
    <t>Minnesota</t>
  </si>
  <si>
    <t>Texas Railroad Commission District 5</t>
  </si>
  <si>
    <t>5</t>
  </si>
  <si>
    <t>New Hampshire</t>
  </si>
  <si>
    <t>Texas Railroad Commission District 6</t>
  </si>
  <si>
    <t>6</t>
  </si>
  <si>
    <t>60</t>
  </si>
  <si>
    <t>GA</t>
  </si>
  <si>
    <t>New Jersey</t>
  </si>
  <si>
    <t>Texas Railroad Commission District 7B</t>
  </si>
  <si>
    <t>70</t>
  </si>
  <si>
    <t>HI</t>
  </si>
  <si>
    <t>North Carolina</t>
  </si>
  <si>
    <t>Texas Railroad Commission District 7C</t>
  </si>
  <si>
    <t>75</t>
  </si>
  <si>
    <t>Rhode Island</t>
  </si>
  <si>
    <t>Texas Railroad Commission District 8</t>
  </si>
  <si>
    <t>8</t>
  </si>
  <si>
    <t>80</t>
  </si>
  <si>
    <t>South Carolina</t>
  </si>
  <si>
    <t>Alaska North</t>
  </si>
  <si>
    <t>88</t>
  </si>
  <si>
    <t>990</t>
  </si>
  <si>
    <t>Vermont</t>
  </si>
  <si>
    <t>Texas Railroad Commission District 8A</t>
  </si>
  <si>
    <t>85</t>
  </si>
  <si>
    <t>IA</t>
  </si>
  <si>
    <t>Washington</t>
  </si>
  <si>
    <t>Texas Railroad Commission District 9</t>
  </si>
  <si>
    <t>9</t>
  </si>
  <si>
    <t>Wisconsin</t>
  </si>
  <si>
    <t>Alabama State Offshore</t>
  </si>
  <si>
    <t>99</t>
  </si>
  <si>
    <t>05</t>
  </si>
  <si>
    <t>Alaska South State Offshore</t>
  </si>
  <si>
    <t>Louisiana</t>
  </si>
  <si>
    <t>ME</t>
  </si>
  <si>
    <t>Florida State Offshore</t>
  </si>
  <si>
    <t>MA</t>
  </si>
  <si>
    <t>Mississippi State Offshore</t>
  </si>
  <si>
    <t>MN</t>
  </si>
  <si>
    <t>AA</t>
  </si>
  <si>
    <t>995</t>
  </si>
  <si>
    <t>Federal Offshore Gulf of Mexico (West)</t>
  </si>
  <si>
    <t>00</t>
  </si>
  <si>
    <t>Federal Offshore Gulf of Mexico (Eastern)</t>
  </si>
  <si>
    <t>Federal Offshore Gulf of Mexico (Central)</t>
  </si>
  <si>
    <t>Federal Offshore Atlantic</t>
  </si>
  <si>
    <t>FA</t>
  </si>
  <si>
    <t>EC</t>
  </si>
  <si>
    <t>AC</t>
  </si>
  <si>
    <t>NH</t>
  </si>
  <si>
    <t>NJ</t>
  </si>
  <si>
    <t>OG</t>
  </si>
  <si>
    <t>New Mexico</t>
  </si>
  <si>
    <t>NC</t>
  </si>
  <si>
    <t>Federal Offshore Pacific</t>
  </si>
  <si>
    <t>Alaska South Onshore</t>
  </si>
  <si>
    <t>Louisiana South</t>
  </si>
  <si>
    <t>RI</t>
  </si>
  <si>
    <t>WA</t>
  </si>
  <si>
    <t>SC</t>
  </si>
  <si>
    <t>Federal Offshore Gulf of Mexico</t>
  </si>
  <si>
    <t>Texas</t>
  </si>
  <si>
    <t>VT</t>
  </si>
  <si>
    <t>WI</t>
  </si>
  <si>
    <t>form_field_seq_nb</t>
  </si>
  <si>
    <t>form_section_tx</t>
  </si>
  <si>
    <t>form_field_id</t>
  </si>
  <si>
    <t>form_field_tx</t>
  </si>
  <si>
    <t>combined_label</t>
  </si>
  <si>
    <t>section_1</t>
  </si>
  <si>
    <t>resub_yn</t>
  </si>
  <si>
    <t>1. Is this a Resubmission?</t>
  </si>
  <si>
    <t>eia_id_tx</t>
  </si>
  <si>
    <t>2. Enter your EIA Operator ID number, if not shown:</t>
  </si>
  <si>
    <t>entity_name_tx</t>
  </si>
  <si>
    <t>Company Name:</t>
  </si>
  <si>
    <t>entity_addr1</t>
  </si>
  <si>
    <t>entity_city_tx</t>
  </si>
  <si>
    <t>City</t>
  </si>
  <si>
    <t>entity_state_cd</t>
  </si>
  <si>
    <t>entity_zip_code_tx</t>
  </si>
  <si>
    <t>Zip</t>
  </si>
  <si>
    <t>co_info_changed_yn</t>
  </si>
  <si>
    <t>Check this box if any of the Company information above changed since the last report</t>
  </si>
  <si>
    <t>contact1_name_tx</t>
  </si>
  <si>
    <t>contact1_phone_tx</t>
  </si>
  <si>
    <t>Phone</t>
  </si>
  <si>
    <t>add</t>
  </si>
  <si>
    <t>xxxx</t>
  </si>
  <si>
    <t>contact1_phoneext_tx</t>
  </si>
  <si>
    <t>contact1_fax_tx</t>
  </si>
  <si>
    <t>contact1_email_tx</t>
  </si>
  <si>
    <t>Email</t>
  </si>
  <si>
    <t>contact1_info_changed_yn</t>
  </si>
  <si>
    <t>contact2_name_tx</t>
  </si>
  <si>
    <t>contact2_phone_tx</t>
  </si>
  <si>
    <t>contact2_phoneext_tx</t>
  </si>
  <si>
    <t>contact2_fax_tx</t>
  </si>
  <si>
    <t>contact2_email_tx</t>
  </si>
  <si>
    <t>contact2_info_changed_yn</t>
  </si>
  <si>
    <t>no_contact2_tx</t>
  </si>
  <si>
    <t>Check this box if there is not a secondary person at the Company</t>
  </si>
  <si>
    <t>active_op_yn</t>
  </si>
  <si>
    <t>6. Did your Company, or any subsidiaries or affiliates you are reporting for, operate any oil and gas properties at any time during report year 2022?</t>
  </si>
  <si>
    <t>sold_yn</t>
  </si>
  <si>
    <t>7. In report year 2022, was your Company or any of its oil or gas properties sold, merged, or transferred to any other company(ies)? Select the one best answer.</t>
  </si>
  <si>
    <t>sold_comp_yn</t>
  </si>
  <si>
    <t>Sold entire company</t>
  </si>
  <si>
    <t>sold_props_yn</t>
  </si>
  <si>
    <t>Sold some properties</t>
  </si>
  <si>
    <t>sold_list_tx</t>
  </si>
  <si>
    <t xml:space="preserve"> </t>
  </si>
  <si>
    <t>acquire_tn</t>
  </si>
  <si>
    <t>8. During report year 2022, did your Company acquire any oil and gas operating companies or any properties from other companies? Select all that apply</t>
  </si>
  <si>
    <t>acquire_comps_yn</t>
  </si>
  <si>
    <t>Acquired companies</t>
  </si>
  <si>
    <t>acquire_props_yn</t>
  </si>
  <si>
    <t>Acquired properties from companies</t>
  </si>
  <si>
    <t>acquire_list_tx</t>
  </si>
  <si>
    <t>List of companies or properties acquired</t>
  </si>
  <si>
    <t>subsidiary_yn</t>
  </si>
  <si>
    <t>9. For report year 2022, are you completing this form for any subsidiary/affiliated companies?</t>
  </si>
  <si>
    <t>subsidiary_list_tx</t>
  </si>
  <si>
    <t>section_2</t>
  </si>
  <si>
    <t>parent_yn</t>
  </si>
  <si>
    <t>10. Is there a parent company that exercises control over your Company?</t>
  </si>
  <si>
    <t>parent_name_tx</t>
  </si>
  <si>
    <t>parent_addr1_tx</t>
  </si>
  <si>
    <t>Street or PO Box</t>
  </si>
  <si>
    <t>parent_city_tx</t>
  </si>
  <si>
    <t>parent_state_cd</t>
  </si>
  <si>
    <t>parent_zip_code_tx</t>
  </si>
  <si>
    <t>parent_info_changed_yn</t>
  </si>
  <si>
    <t>Check this box if any of the parent company information above changed since the last report</t>
  </si>
  <si>
    <t>section_3</t>
  </si>
  <si>
    <t>comments_tx</t>
  </si>
  <si>
    <t>auth_name_tx</t>
  </si>
  <si>
    <t>auth_title_tx</t>
  </si>
  <si>
    <t>Title</t>
  </si>
  <si>
    <t>auth_dt</t>
  </si>
  <si>
    <t>Date</t>
  </si>
  <si>
    <t>section_4</t>
  </si>
  <si>
    <t>ak_crude_prod_nb</t>
  </si>
  <si>
    <t>Alaska (Production Mbbls)</t>
  </si>
  <si>
    <t>ak_crude_div_nb</t>
  </si>
  <si>
    <t>Alaska (Divestitures Mbbls)</t>
  </si>
  <si>
    <t>ak_crude_acq_nb</t>
  </si>
  <si>
    <t>Alaska (Acquisitions Mbbls)</t>
  </si>
  <si>
    <t>ak_crude_exdisc_nb</t>
  </si>
  <si>
    <t>Alaska (Extensions and Discoveries Mbbls)</t>
  </si>
  <si>
    <t>ak_crude_tot_p_res_nb</t>
  </si>
  <si>
    <t>Alaska (Total Producing Reserves Mbbls)</t>
  </si>
  <si>
    <t>ak_crude_tot_np_res_nb</t>
  </si>
  <si>
    <t>Alaska (Total Non-Producing Reserves Mbbls)</t>
  </si>
  <si>
    <t>ak_ng_prod_nb</t>
  </si>
  <si>
    <t>Alaska (Production MMcf)</t>
  </si>
  <si>
    <t>ak_ng_div_nb</t>
  </si>
  <si>
    <t>Alaska (Divestitures MMcf)</t>
  </si>
  <si>
    <t>ak_ng_acq_nb</t>
  </si>
  <si>
    <t>Alaska (Acquisitions MMcf)</t>
  </si>
  <si>
    <t>ak_ng_exdisc_nb</t>
  </si>
  <si>
    <t>Alaska (Extensions and Discoveries MMcf)</t>
  </si>
  <si>
    <t>ak_ng_tot_p_res_nb</t>
  </si>
  <si>
    <t>Alaska (Total Producing Reserves MMcf)</t>
  </si>
  <si>
    <t>ak_ng_tot_np_res_nb</t>
  </si>
  <si>
    <t>Alaska (Total Non-Producing Reserves MMcf)</t>
  </si>
  <si>
    <t>ak_p4_comments_tx</t>
  </si>
  <si>
    <t>Alaska (Comments (use as much space as needed))</t>
  </si>
  <si>
    <t>al_crude_prod_nb</t>
  </si>
  <si>
    <t>Alabama (Production Mbbls)</t>
  </si>
  <si>
    <t>al_crude_div_nb</t>
  </si>
  <si>
    <t>Alabama (Divestitures Mbbls)</t>
  </si>
  <si>
    <t>al_crude_acq_nb</t>
  </si>
  <si>
    <t>Alabama (Acquisitions Mbbls)</t>
  </si>
  <si>
    <t>al_crude_exdisc_nb</t>
  </si>
  <si>
    <t>Alabama (Extensions and Discoveries Mbbls)</t>
  </si>
  <si>
    <t>al_crude_tot_p_res_nb</t>
  </si>
  <si>
    <t>Alabama (Total Producing Reserves Mbbls)</t>
  </si>
  <si>
    <t>al_crude_tot_np_res_nb</t>
  </si>
  <si>
    <t>Alabama (Total Non-Producing Reserves Mbbls)</t>
  </si>
  <si>
    <t>al_ng_prod_nb</t>
  </si>
  <si>
    <t>Alabama (Production MMcf)</t>
  </si>
  <si>
    <t>al_ng_div_nb</t>
  </si>
  <si>
    <t>Alabama (Divestitures MMcf)</t>
  </si>
  <si>
    <t>al_ng_acq_nb</t>
  </si>
  <si>
    <t>Alabama (Acquisitions MMcf)</t>
  </si>
  <si>
    <t>al_ng_exdisc_nb</t>
  </si>
  <si>
    <t>Alabama (Extensions and Discoveries MMcf)</t>
  </si>
  <si>
    <t>al_ng_tot_p_res_nb</t>
  </si>
  <si>
    <t>Alabama (Total Producing Reserves MMcf)</t>
  </si>
  <si>
    <t>al_ng_tot_np_res_nb</t>
  </si>
  <si>
    <t>Alabama (Total Non-Producing Reserves MMcf)</t>
  </si>
  <si>
    <t>al_p4_comments_tx</t>
  </si>
  <si>
    <t>Alabama (Comments (use as much space as needed))</t>
  </si>
  <si>
    <t>ar_crude_prod_nb</t>
  </si>
  <si>
    <t>Arkansas (Production Mbbls)</t>
  </si>
  <si>
    <t>ar_crude_div_nb</t>
  </si>
  <si>
    <t>Arkansas (Divestitures Mbbls)</t>
  </si>
  <si>
    <t>ar_crude_acq_nb</t>
  </si>
  <si>
    <t>Arkansas (Acquisitions Mbbls)</t>
  </si>
  <si>
    <t>ar_crude_exdisc_nb</t>
  </si>
  <si>
    <t>Arkansas (Extensions and Discoveries Mbbls)</t>
  </si>
  <si>
    <t>ar_crude_tot_p_res_nb</t>
  </si>
  <si>
    <t>Arkansas (Total Producing Reserves Mbbls)</t>
  </si>
  <si>
    <t>ar_crude_tot_np_res_nb</t>
  </si>
  <si>
    <t>Arkansas (Total Non-Producing Reserves Mbbls)</t>
  </si>
  <si>
    <t>ar_ng_prod_nb</t>
  </si>
  <si>
    <t>Arkansas (Production MMcf)</t>
  </si>
  <si>
    <t>ar_ng_div_nb</t>
  </si>
  <si>
    <t>Arkansas (Divestitures MMcf)</t>
  </si>
  <si>
    <t>ar_ng_acq_nb</t>
  </si>
  <si>
    <t>Arkansas (Acquisitions MMcf)</t>
  </si>
  <si>
    <t>ar_ng_exdisc_nb</t>
  </si>
  <si>
    <t>Arkansas (Extensions and Discoveries MMcf)</t>
  </si>
  <si>
    <t>ar_ng_tot_p_res_nb</t>
  </si>
  <si>
    <t>Arkansas (Total Producing Reserves MMcf)</t>
  </si>
  <si>
    <t>ar_ng_tot_np_res_nb</t>
  </si>
  <si>
    <t>Arkansas (Total Non-Producing Reserves MMcf)</t>
  </si>
  <si>
    <t>ar_p4_comments_tx</t>
  </si>
  <si>
    <t>Arkansas (Comments (use as much space as needed))</t>
  </si>
  <si>
    <t>ca_cr_on_crude_prod_nb</t>
  </si>
  <si>
    <t>California Coastal Region Onshore (Production Mbbls)</t>
  </si>
  <si>
    <t>ca_cr_on_crude_div_nb</t>
  </si>
  <si>
    <t>California Coastal Region Onshore (Divestitures Mbbls)</t>
  </si>
  <si>
    <t>ca_cr_on_crude_acq_nb</t>
  </si>
  <si>
    <t>California Coastal Region Onshore (Acquisitions Mbbls)</t>
  </si>
  <si>
    <t>ca_cr_on_crude_exdisc_nb</t>
  </si>
  <si>
    <t>California Coastal Region Onshore (Extensions and Discoveries Mbbls)</t>
  </si>
  <si>
    <t>ca_cr_on_crude_tot_p_res_nb</t>
  </si>
  <si>
    <t>California Coastal Region Onshore (Total Producing Reserves Mbbls)</t>
  </si>
  <si>
    <t>ca_cr_on_crude_tot_np_res_nb</t>
  </si>
  <si>
    <t>California Coastal Region Onshore (Total Non-Producing Reserves Mbbls)</t>
  </si>
  <si>
    <t>ca_cr_on_ng_prod_nb</t>
  </si>
  <si>
    <t>California Coastal Region Onshore (Production MMcf)</t>
  </si>
  <si>
    <t>ca_cr_on_ng_div_nb</t>
  </si>
  <si>
    <t>California Coastal Region Onshore (Divestitures MMcf)</t>
  </si>
  <si>
    <t>ca_cr_on_ng_acq_nb</t>
  </si>
  <si>
    <t>California Coastal Region Onshore (Acquisitions MMcf)</t>
  </si>
  <si>
    <t>ca_cr_on_ng_exdisc_nb</t>
  </si>
  <si>
    <t>California Coastal Region Onshore (Extensions and Discoveries MMcf)</t>
  </si>
  <si>
    <t>ca_cr_on_ng_tot_p_res_nb</t>
  </si>
  <si>
    <t>California Coastal Region Onshore (Total Producing Reserves MMcf)</t>
  </si>
  <si>
    <t>ca_cr_on_ng_tot_np_res_nb</t>
  </si>
  <si>
    <t>California Coastal Region Onshore (Total Non-Producing Reserves MMcf)</t>
  </si>
  <si>
    <t>ca_cr_on_p4_comments_tx</t>
  </si>
  <si>
    <t>California Coastal Region Onshore (Comments (use as much space as needed))</t>
  </si>
  <si>
    <t>ca_lab_on_crude_prod_nb</t>
  </si>
  <si>
    <t>California Los Angeles Basin Onshore (Production Mbbls)</t>
  </si>
  <si>
    <t>ca_lab_on_crude_div_nb</t>
  </si>
  <si>
    <t>California Los Angeles Basin Onshore (Divestitures Mbbls)</t>
  </si>
  <si>
    <t>ca_lab_on_crude_acq_nb</t>
  </si>
  <si>
    <t>California Los Angeles Basin Onshore (Acquisitions Mbbls)</t>
  </si>
  <si>
    <t>ca_lab_on_crude_exdisc_nb</t>
  </si>
  <si>
    <t>California Los Angeles Basin Onshore (Extensions and Discoveries Mbbls)</t>
  </si>
  <si>
    <t>ca_lab_on_crude_tot_p_res_nb</t>
  </si>
  <si>
    <t>California Los Angeles Basin Onshore (Total Producing Reserves Mbbls)</t>
  </si>
  <si>
    <t>ca_lab_on_crude_tot_np_res_nb</t>
  </si>
  <si>
    <t>California Los Angeles Basin Onshore (Total Non-Producing Reserves Mbbls)</t>
  </si>
  <si>
    <t>ca_lab_on_ng_prod_nb</t>
  </si>
  <si>
    <t>California Los Angeles Basin Onshore (Production MMcf)</t>
  </si>
  <si>
    <t>ca_lab_on_ng_div_nb</t>
  </si>
  <si>
    <t>California Los Angeles Basin Onshore (Divestitures MMcf)</t>
  </si>
  <si>
    <t>ca_lab_on_ng_acq_nb</t>
  </si>
  <si>
    <t>California Los Angeles Basin Onshore (Acquisitions MMcf)</t>
  </si>
  <si>
    <t>ca_lab_on_ng_exdisc_nb</t>
  </si>
  <si>
    <t>California Los Angeles Basin Onshore (Extensions and Discoveries MMcf)</t>
  </si>
  <si>
    <t>ca_lab_on_ng_tot_p_res_nb</t>
  </si>
  <si>
    <t>California Los Angeles Basin Onshore (Total Producing Reserves MMcf)</t>
  </si>
  <si>
    <t>ca_lab_on_ng_tot_np_res_nb</t>
  </si>
  <si>
    <t>California Los Angeles Basin Onshore (Total Non-Producing Reserves MMcf)</t>
  </si>
  <si>
    <t>ca_lab_on_p4_comments_tx</t>
  </si>
  <si>
    <t>California Los Angeles Basin Onshore (Comments (use as much space as needed))</t>
  </si>
  <si>
    <t>ca_sjb_on_crude_prod_nb</t>
  </si>
  <si>
    <t>Califirnia San Joaquin Basin Onshore (Production Mbbls)</t>
  </si>
  <si>
    <t>ca_sjb_on_crude_div_nb</t>
  </si>
  <si>
    <t>Califirnia San Joaquin Basin Onshore (Divestitures Mbbls)</t>
  </si>
  <si>
    <t>ca_sjb_on_crude_acq_nb</t>
  </si>
  <si>
    <t>Califirnia San Joaquin Basin Onshore (Acquisitions Mbbls)</t>
  </si>
  <si>
    <t>ca_sjb_on_crude_exdisc_nb</t>
  </si>
  <si>
    <t>Califirnia San Joaquin Basin Onshore (Extensions and Discoveries Mbbls)</t>
  </si>
  <si>
    <t>ca_sjb_on_crude_tot_p_res_nb</t>
  </si>
  <si>
    <t>Califirnia San Joaquin Basin Onshore (Total Producing Reserves Mbbls)</t>
  </si>
  <si>
    <t>ca_sjb_on_crude_tot_np_res_nb</t>
  </si>
  <si>
    <t>Califirnia San Joaquin Basin Onshore (Total Non-Producing Reserves Mbbls)</t>
  </si>
  <si>
    <t>ca_sjb_on_ng_prod_nb</t>
  </si>
  <si>
    <t>Califirnia San Joaquin Basin Onshore (Production MMcf)</t>
  </si>
  <si>
    <t>ca_sjb_on_ng_div_nb</t>
  </si>
  <si>
    <t>Califirnia San Joaquin Basin Onshore (Divestitures MMcf)</t>
  </si>
  <si>
    <t>ca_sjb_on_ng_acq_nb</t>
  </si>
  <si>
    <t>Califirnia San Joaquin Basin Onshore (Acquisitions MMcf)</t>
  </si>
  <si>
    <t>ca_sjb_on_ng_exdisc_nb</t>
  </si>
  <si>
    <t>Califirnia San Joaquin Basin Onshore (Extensions and Discoveries MMcf)</t>
  </si>
  <si>
    <t>ca_sjb_on_ng_tot_p_res_nb</t>
  </si>
  <si>
    <t>Califirnia San Joaquin Basin Onshore (Total Producing Reserves MMcf)</t>
  </si>
  <si>
    <t>ca_sjb_on_ng_tot_np_res_nb</t>
  </si>
  <si>
    <t>Califirnia San Joaquin Basin Onshore (Total Non-Producing Reserves MMcf)</t>
  </si>
  <si>
    <t>ca_sjb_on_p4_comments_tx</t>
  </si>
  <si>
    <t>Califirnia San Joaquin Basin Onshore (Comments (use as much space as needed))</t>
  </si>
  <si>
    <t>ca_off_crude_prod_nb</t>
  </si>
  <si>
    <t>California State Offshore (Production Mbbls)</t>
  </si>
  <si>
    <t>ca_off_crude_div_nb</t>
  </si>
  <si>
    <t>California State Offshore (Divestitures Mbbls)</t>
  </si>
  <si>
    <t>ca_off_crude_acq_nb</t>
  </si>
  <si>
    <t>California State Offshore (Acquisitions Mbbls)</t>
  </si>
  <si>
    <t>ca_off_crude_exdisc_nb</t>
  </si>
  <si>
    <t>California State Offshore (Extensions and Discoveries Mbbls)</t>
  </si>
  <si>
    <t>ca_off_crude_tot_p_res_nb</t>
  </si>
  <si>
    <t>California State Offshore (Total Producing Reserves Mbbls)</t>
  </si>
  <si>
    <t>ca_off_crude_tot_np_res_nb</t>
  </si>
  <si>
    <t>California State Offshore (Total Non-Producing Reserves Mbbls)</t>
  </si>
  <si>
    <t>ca_off_ng_prod_nb</t>
  </si>
  <si>
    <t>California State Offshore (Production MMcf)</t>
  </si>
  <si>
    <t>ca_off_ng_div_nb</t>
  </si>
  <si>
    <t>California State Offshore (Divestitures MMcf)</t>
  </si>
  <si>
    <t>ca_off_ng_acq_nb</t>
  </si>
  <si>
    <t>California State Offshore (Acquisitions MMcf)</t>
  </si>
  <si>
    <t>ca_off_ng_exdisc_nb</t>
  </si>
  <si>
    <t>California State Offshore (Extensions and Discoveries MMcf)</t>
  </si>
  <si>
    <t>ca_off_ng_tot_p_res_nb</t>
  </si>
  <si>
    <t>California State Offshore (Total Producing Reserves MMcf)</t>
  </si>
  <si>
    <t>ca_off_ng_tot_np_res_nb</t>
  </si>
  <si>
    <t>California State Offshore (Total Non-Producing Reserves MMcf)</t>
  </si>
  <si>
    <t>ca_off_p4_comments_tx</t>
  </si>
  <si>
    <t>California State Offshore (Comments (use as much space as needed))</t>
  </si>
  <si>
    <t>ca_st_crude_prod_nb</t>
  </si>
  <si>
    <t>California Subtotal (auto-calculated) (Production Mbbls)</t>
  </si>
  <si>
    <t>ca_st_crude_div_nb</t>
  </si>
  <si>
    <t>California Subtotal (auto-calculated) (Divestitures Mbbls)</t>
  </si>
  <si>
    <t>ca_st_crude_acq_nb</t>
  </si>
  <si>
    <t>California Subtotal (auto-calculated) (Acquisitions Mbbls)</t>
  </si>
  <si>
    <t>ca_st_crude_exdisc_nb</t>
  </si>
  <si>
    <t>California Subtotal (auto-calculated) (Extensions and Discoveries Mbbls)</t>
  </si>
  <si>
    <t>ca_st_crude_tot_p_res_nb</t>
  </si>
  <si>
    <t>California Subtotal (auto-calculated) (Total Producing Reserves Mbbls)</t>
  </si>
  <si>
    <t>ca_st_crude_tot_np_res_nb</t>
  </si>
  <si>
    <t>California Subtotal (auto-calculated) (Total Non-Producing Reserves Mbbls)</t>
  </si>
  <si>
    <t>ca_st_ng_prod_nb</t>
  </si>
  <si>
    <t>California Subtotal (auto-calculated) (Production MMcf)</t>
  </si>
  <si>
    <t>ca_st_ng_div_nb</t>
  </si>
  <si>
    <t>California Subtotal (auto-calculated) (Divestitures MMcf)</t>
  </si>
  <si>
    <t>ca_st_ng_acq_nb</t>
  </si>
  <si>
    <t>California Subtotal (auto-calculated) (Acquisitions MMcf)</t>
  </si>
  <si>
    <t>ca_st_ng_exdisc_nb</t>
  </si>
  <si>
    <t>California Subtotal (auto-calculated) (Extensions and Discoveries MMcf)</t>
  </si>
  <si>
    <t>ca_st_ng_tot_p_res_nb</t>
  </si>
  <si>
    <t>California Subtotal (auto-calculated) (Total Producing Reserves MMcf)</t>
  </si>
  <si>
    <t>ca_st_ng_tot_np_res_nb</t>
  </si>
  <si>
    <t>California Subtotal (auto-calculated) (Total Non-Producing Reserves MMcf)</t>
  </si>
  <si>
    <t>ca_st_p4_comments_tx</t>
  </si>
  <si>
    <t>California Subtotal (auto-calculated) (Comments (use as much space as needed))</t>
  </si>
  <si>
    <t>co_crude_prod_nb</t>
  </si>
  <si>
    <t>Colorado (Production Mbbls)</t>
  </si>
  <si>
    <t>co_crude_div_nb</t>
  </si>
  <si>
    <t>Colorado (Divestitures Mbbls)</t>
  </si>
  <si>
    <t>co_crude_acq_nb</t>
  </si>
  <si>
    <t>Colorado (Acquisitions Mbbls)</t>
  </si>
  <si>
    <t>co_crude_exdisc_nb</t>
  </si>
  <si>
    <t>Colorado (Extensions and Discoveries Mbbls)</t>
  </si>
  <si>
    <t>co_crude_tot_p_res_nb</t>
  </si>
  <si>
    <t>Colorado (Total Producing Reserves Mbbls)</t>
  </si>
  <si>
    <t>co_crude_tot_np_res_nb</t>
  </si>
  <si>
    <t>Colorado (Total Non-Producing Reserves Mbbls)</t>
  </si>
  <si>
    <t>co_ng_prod_nb</t>
  </si>
  <si>
    <t>Colorado (Production MMcf)</t>
  </si>
  <si>
    <t>co_ng_div_nb</t>
  </si>
  <si>
    <t>Colorado (Divestitures MMcf)</t>
  </si>
  <si>
    <t>co_ng_acq_nb</t>
  </si>
  <si>
    <t>Colorado (Acquisitions MMcf)</t>
  </si>
  <si>
    <t>co_ng_exdisc_nb</t>
  </si>
  <si>
    <t>Colorado (Extensions and Discoveries MMcf)</t>
  </si>
  <si>
    <t>co_ng_tot_p_res_nb</t>
  </si>
  <si>
    <t>Colorado (Total Producing Reserves MMcf)</t>
  </si>
  <si>
    <t>co_ng_tot_np_res_nb</t>
  </si>
  <si>
    <t>Colorado (Total Non-Producing Reserves MMcf)</t>
  </si>
  <si>
    <t>co_p4_comments_tx</t>
  </si>
  <si>
    <t>Colorado (Comments (use as much space as needed))</t>
  </si>
  <si>
    <t>ks_crude_prod_nb</t>
  </si>
  <si>
    <t>Kansas (Production Mbbls)</t>
  </si>
  <si>
    <t>ks_crude_div_nb</t>
  </si>
  <si>
    <t>Kansas (Divestitures Mbbls)</t>
  </si>
  <si>
    <t>ks_crude_acq_nb</t>
  </si>
  <si>
    <t>Kansas (Acquisitions Mbbls)</t>
  </si>
  <si>
    <t>ks_crude_exdisc_nb</t>
  </si>
  <si>
    <t>Kansas (Extensions and Discoveries Mbbls)</t>
  </si>
  <si>
    <t>ks_crude_tot_p_res_nb</t>
  </si>
  <si>
    <t>Kansas (Total Producing Reserves Mbbls)</t>
  </si>
  <si>
    <t>ks_crude_tot_np_res_nb</t>
  </si>
  <si>
    <t>Kansas (Total Non-Producing Reserves Mbbls)</t>
  </si>
  <si>
    <t>ks_ng_prod_nb</t>
  </si>
  <si>
    <t>Kansas (Production MMcf)</t>
  </si>
  <si>
    <t>ks_ng_div_nb</t>
  </si>
  <si>
    <t>Kansas (Divestitures MMcf)</t>
  </si>
  <si>
    <t>ks_ng_acq_nb</t>
  </si>
  <si>
    <t>Kansas (Acquisitions MMcf)</t>
  </si>
  <si>
    <t>ks_ng_exdisc_nb</t>
  </si>
  <si>
    <t>Kansas (Extensions and Discoveries MMcf)</t>
  </si>
  <si>
    <t>ks_ng_tot_p_res_nb</t>
  </si>
  <si>
    <t>Kansas (Total Producing Reserves MMcf)</t>
  </si>
  <si>
    <t>ks_ng_tot_np_res_nb</t>
  </si>
  <si>
    <t>Kansas (Total Non-Producing Reserves MMcf)</t>
  </si>
  <si>
    <t>ks_p4_comments_tx</t>
  </si>
  <si>
    <t>Kansas (Comments (use as much space as needed))</t>
  </si>
  <si>
    <t>ky_crude_prod_nb</t>
  </si>
  <si>
    <t>Kentucky (Production Mbbls)</t>
  </si>
  <si>
    <t>ky_crude_div_nb</t>
  </si>
  <si>
    <t>Kentucky (Divestitures Mbbls)</t>
  </si>
  <si>
    <t>ky_crude_acq_nb</t>
  </si>
  <si>
    <t>Kentucky (Acquisitions Mbbls)</t>
  </si>
  <si>
    <t>ky_crude_exdisc_nb</t>
  </si>
  <si>
    <t>Kentucky (Extensions and Discoveries Mbbls)</t>
  </si>
  <si>
    <t>ky_crude_tot_p_res_nb</t>
  </si>
  <si>
    <t>Kentucky (Total Producing Reserves Mbbls)</t>
  </si>
  <si>
    <t>ky_crude_tot_np_res_nb</t>
  </si>
  <si>
    <t>Kentucky (Total Non-Producing Reserves Mbbls)</t>
  </si>
  <si>
    <t>ky_ng_prod_nb</t>
  </si>
  <si>
    <t>Kentucky (Production MMcf)</t>
  </si>
  <si>
    <t>ky_ng_div_nb</t>
  </si>
  <si>
    <t>Kentucky (Divestitures MMcf)</t>
  </si>
  <si>
    <t>ky_ng_acq_nb</t>
  </si>
  <si>
    <t>Kentucky (Acquisitions MMcf)</t>
  </si>
  <si>
    <t>ky_ng_exdisc_nb</t>
  </si>
  <si>
    <t>Kentucky (Extensions and Discoveries MMcf)</t>
  </si>
  <si>
    <t>ky_ng_tot_p_res_nb</t>
  </si>
  <si>
    <t>Kentucky (Total Producing Reserves MMcf)</t>
  </si>
  <si>
    <t>ky_ng_tot_np_res_nb</t>
  </si>
  <si>
    <t>Kentucky (Total Non-Producing Reserves MMcf)</t>
  </si>
  <si>
    <t>ky_p4_comments_tx</t>
  </si>
  <si>
    <t>Kentucky (Comments (use as much space as needed))</t>
  </si>
  <si>
    <t>la_n_crude_prod_nb</t>
  </si>
  <si>
    <t>Louisiana North (Production Mbbls)</t>
  </si>
  <si>
    <t>la_n_crude_div_nb</t>
  </si>
  <si>
    <t>Louisiana North (Divestitures Mbbls)</t>
  </si>
  <si>
    <t>la_n_crude_acq_nb</t>
  </si>
  <si>
    <t>Louisiana North (Acquisitions Mbbls)</t>
  </si>
  <si>
    <t>la_n_crude_exdisc_nb</t>
  </si>
  <si>
    <t>Louisiana North (Extensions and Discoveries Mbbls)</t>
  </si>
  <si>
    <t>la_n_crude_tot_p_res_nb</t>
  </si>
  <si>
    <t>Louisiana North (Total Producing Reserves Mbbls)</t>
  </si>
  <si>
    <t>la_n_crude_tot_np_res_nb</t>
  </si>
  <si>
    <t>Louisiana North (Total Non-Producing Reserves Mbbls)</t>
  </si>
  <si>
    <t>la_n_ng_prod_nb</t>
  </si>
  <si>
    <t>Louisiana North (Production MMcf)</t>
  </si>
  <si>
    <t>la_n_ng_div_nb</t>
  </si>
  <si>
    <t>Louisiana North (Divestitures MMcf)</t>
  </si>
  <si>
    <t>la_n_ng_acq_nb</t>
  </si>
  <si>
    <t>Louisiana North (Acquisitions MMcf)</t>
  </si>
  <si>
    <t>la_n_ng_exdisc_nb</t>
  </si>
  <si>
    <t>Louisiana North (Extensions and Discoveries MMcf)</t>
  </si>
  <si>
    <t>la_n_ng_tot_p_res_nb</t>
  </si>
  <si>
    <t>Louisiana North (Total Producing Reserves MMcf)</t>
  </si>
  <si>
    <t>la_n_ng_tot_np_res_nb</t>
  </si>
  <si>
    <t>Louisiana North (Total Non-Producing Reserves MMcf)</t>
  </si>
  <si>
    <t>la_n_p4_comments_tx</t>
  </si>
  <si>
    <t>Louisiana North (Comments (use as much space as needed))</t>
  </si>
  <si>
    <t>la_s_on_crude_prod_nb</t>
  </si>
  <si>
    <t>Louisiana South Onshore (Production Mbbls)</t>
  </si>
  <si>
    <t>la_s_on_crude_div_nb</t>
  </si>
  <si>
    <t>Louisiana South Onshore (Divestitures Mbbls)</t>
  </si>
  <si>
    <t>la_s_on_crude_acq_nb</t>
  </si>
  <si>
    <t>Louisiana South Onshore (Acquisitions Mbbls)</t>
  </si>
  <si>
    <t>la_s_on_crude_exdisc_nb</t>
  </si>
  <si>
    <t>Louisiana South Onshore (Extensions and Discoveries Mbbls)</t>
  </si>
  <si>
    <t>la_s_on_crude_tot_p_res_nb</t>
  </si>
  <si>
    <t>Louisiana South Onshore (Total Producing Reserves Mbbls)</t>
  </si>
  <si>
    <t>la_s_on_crude_tot_np_res_nb</t>
  </si>
  <si>
    <t>Louisiana South Onshore (Total Non-Producing Reserves Mbbls)</t>
  </si>
  <si>
    <t>la_s_on_ng_prod_nb</t>
  </si>
  <si>
    <t>Louisiana South Onshore (Production MMcf)</t>
  </si>
  <si>
    <t>la_s_on_ng_div_nb</t>
  </si>
  <si>
    <t>Louisiana South Onshore (Divestitures MMcf)</t>
  </si>
  <si>
    <t>la_s_on_ng_acq_nb</t>
  </si>
  <si>
    <t>Louisiana South Onshore (Acquisitions MMcf)</t>
  </si>
  <si>
    <t>la_s_on_ng_exdisc_nb</t>
  </si>
  <si>
    <t>Louisiana South Onshore (Extensions and Discoveries MMcf)</t>
  </si>
  <si>
    <t>la_s_on_ng_tot_p_res_nb</t>
  </si>
  <si>
    <t>Louisiana South Onshore (Total Producing Reserves MMcf)</t>
  </si>
  <si>
    <t>la_s_on_ng_tot_np_res_nb</t>
  </si>
  <si>
    <t>Louisiana South Onshore (Total Non-Producing Reserves MMcf)</t>
  </si>
  <si>
    <t>la_s_on_p4_comments_tx</t>
  </si>
  <si>
    <t>Louisiana South Onshore (Comments (use as much space as needed))</t>
  </si>
  <si>
    <t>la_off_crude_prod_nb</t>
  </si>
  <si>
    <t>Louisiana State Offshore (Production Mbbls)</t>
  </si>
  <si>
    <t>la_off_crude_div_nb</t>
  </si>
  <si>
    <t>Louisiana State Offshore (Divestitures Mbbls)</t>
  </si>
  <si>
    <t>la_off_crude_acq_nb</t>
  </si>
  <si>
    <t>Louisiana State Offshore (Acquisitions Mbbls)</t>
  </si>
  <si>
    <t>la_off_crude_exdisc_nb</t>
  </si>
  <si>
    <t>Louisiana State Offshore (Extensions and Discoveries Mbbls)</t>
  </si>
  <si>
    <t>la_off_crude_tot_p_res_nb</t>
  </si>
  <si>
    <t>Louisiana State Offshore (Total Producing Reserves Mbbls)</t>
  </si>
  <si>
    <t>la_off_crude_tot_np_res_nb</t>
  </si>
  <si>
    <t>Louisiana State Offshore (Total Non-Producing Reserves Mbbls)</t>
  </si>
  <si>
    <t>la_off_ng_prod_nb</t>
  </si>
  <si>
    <t>Louisiana State Offshore (Production MMcf)</t>
  </si>
  <si>
    <t>la_off_ng_div_nb</t>
  </si>
  <si>
    <t>Louisiana State Offshore (Divestitures MMcf)</t>
  </si>
  <si>
    <t>la_off_ng_acq_nb</t>
  </si>
  <si>
    <t>Louisiana State Offshore (Acquisitions MMcf)</t>
  </si>
  <si>
    <t>la_off_ng_exdisc_nb</t>
  </si>
  <si>
    <t>Louisiana State Offshore (Extensions and Discoveries MMcf)</t>
  </si>
  <si>
    <t>la_off_ng_tot_p_res_nb</t>
  </si>
  <si>
    <t>Louisiana State Offshore (Total Producing Reserves MMcf)</t>
  </si>
  <si>
    <t>la_off_ng_tot_np_res_nb</t>
  </si>
  <si>
    <t>Louisiana State Offshore (Total Non-Producing Reserves MMcf)</t>
  </si>
  <si>
    <t>la_off_p4_comments_tx</t>
  </si>
  <si>
    <t>Louisiana State Offshore (Comments (use as much space as needed))</t>
  </si>
  <si>
    <t>la_st_crude_prod_nb</t>
  </si>
  <si>
    <t>Louisiana Subtotal (auto-calculated) (Production Mbbls)</t>
  </si>
  <si>
    <t>la_st_crude_div_nb</t>
  </si>
  <si>
    <t>Louisiana Subtotal (auto-calculated) (Divestitures Mbbls)</t>
  </si>
  <si>
    <t>la_st_crude_acq_nb</t>
  </si>
  <si>
    <t>Louisiana Subtotal (auto-calculated) (Acquisitions Mbbls)</t>
  </si>
  <si>
    <t>la_st_crude_exdisc_nb</t>
  </si>
  <si>
    <t>Louisiana Subtotal (auto-calculated) (Extensions and Discoveries Mbbls)</t>
  </si>
  <si>
    <t>la_st_crude_tot_p_res_nb</t>
  </si>
  <si>
    <t>Louisiana Subtotal (auto-calculated) (Total Producing Reserves Mbbls)</t>
  </si>
  <si>
    <t>la_st_crude_tot_np_res_nb</t>
  </si>
  <si>
    <t>Louisiana Subtotal (auto-calculated) (Total Non-Producing Reserves Mbbls)</t>
  </si>
  <si>
    <t>la_st_ng_prod_nb</t>
  </si>
  <si>
    <t>Louisiana Subtotal (auto-calculated) (Production MMcf)</t>
  </si>
  <si>
    <t>la_st_ng_div_nb</t>
  </si>
  <si>
    <t>Louisiana Subtotal (auto-calculated) (Divestitures MMcf)</t>
  </si>
  <si>
    <t>la_st_ng_acq_nb</t>
  </si>
  <si>
    <t>Louisiana Subtotal (auto-calculated) (Acquisitions MMcf)</t>
  </si>
  <si>
    <t>la_st_ng_exdisc_nb</t>
  </si>
  <si>
    <t>Louisiana Subtotal (auto-calculated) (Extensions and Discoveries MMcf)</t>
  </si>
  <si>
    <t>la_st_ng_tot_p_res_nb</t>
  </si>
  <si>
    <t>Louisiana Subtotal (auto-calculated) (Total Producing Reserves MMcf)</t>
  </si>
  <si>
    <t>la_st_ng_tot_np_res_nb</t>
  </si>
  <si>
    <t>Louisiana Subtotal (auto-calculated) (Total Non-Producing Reserves MMcf)</t>
  </si>
  <si>
    <t>la_st_p4_comments_tx</t>
  </si>
  <si>
    <t>Louisiana Subtotal (auto-calculated) (Comments (use as much space as needed))</t>
  </si>
  <si>
    <t>mi_crude_prod_nb</t>
  </si>
  <si>
    <t>Michigan (Production Mbbls)</t>
  </si>
  <si>
    <t>mi_crude_div_nb</t>
  </si>
  <si>
    <t>Michigan (Divestitures Mbbls)</t>
  </si>
  <si>
    <t>mi_crude_acq_nb</t>
  </si>
  <si>
    <t>Michigan (Acquisitions Mbbls)</t>
  </si>
  <si>
    <t>mi_crude_exdisc_nb</t>
  </si>
  <si>
    <t>Michigan (Extensions and Discoveries Mbbls)</t>
  </si>
  <si>
    <t>mi_crude_tot_p_res_nb</t>
  </si>
  <si>
    <t>Michigan (Total Producing Reserves Mbbls)</t>
  </si>
  <si>
    <t>mi_crude_tot_np_res_nb</t>
  </si>
  <si>
    <t>Michigan (Total Non-Producing Reserves Mbbls)</t>
  </si>
  <si>
    <t>mi_ng_prod_nb</t>
  </si>
  <si>
    <t>Michigan (Production MMcf)</t>
  </si>
  <si>
    <t>mi_ng_div_nb</t>
  </si>
  <si>
    <t>Michigan (Divestitures MMcf)</t>
  </si>
  <si>
    <t>mi_ng_acq_nb</t>
  </si>
  <si>
    <t>Michigan (Acquisitions MMcf)</t>
  </si>
  <si>
    <t>mi_ng_exdisc_nb</t>
  </si>
  <si>
    <t>Michigan (Extensions and Discoveries MMcf)</t>
  </si>
  <si>
    <t>mi_ng_tot_p_res_nb</t>
  </si>
  <si>
    <t>Michigan (Total Producing Reserves MMcf)</t>
  </si>
  <si>
    <t>mi_ng_tot_np_res_nb</t>
  </si>
  <si>
    <t>Michigan (Total Non-Producing Reserves MMcf)</t>
  </si>
  <si>
    <t>mi_p4_comments_tx</t>
  </si>
  <si>
    <t>Michigan (Comments (use as much space as needed))</t>
  </si>
  <si>
    <t>ms_crude_prod_nb</t>
  </si>
  <si>
    <t>Mississippi (Production Mbbls)</t>
  </si>
  <si>
    <t>ms_crude_div_nb</t>
  </si>
  <si>
    <t>Mississippi (Divestitures Mbbls)</t>
  </si>
  <si>
    <t>ms_crude_acq_nb</t>
  </si>
  <si>
    <t>Mississippi (Acquisitions Mbbls)</t>
  </si>
  <si>
    <t>ms_crude_exdisc_nb</t>
  </si>
  <si>
    <t>Mississippi (Extensions and Discoveries Mbbls)</t>
  </si>
  <si>
    <t>ms_crude_tot_p_res_nb</t>
  </si>
  <si>
    <t>Mississippi (Total Producing Reserves Mbbls)</t>
  </si>
  <si>
    <t>ms_crude_tot_np_res_nb</t>
  </si>
  <si>
    <t>Mississippi (Total Non-Producing Reserves Mbbls)</t>
  </si>
  <si>
    <t>ms_ng_prod_nb</t>
  </si>
  <si>
    <t>Mississippi (Production MMcf)</t>
  </si>
  <si>
    <t>ms_ng_div_nb</t>
  </si>
  <si>
    <t>Mississippi (Divestitures MMcf)</t>
  </si>
  <si>
    <t>ms_ng_acq_nb</t>
  </si>
  <si>
    <t>Mississippi (Acquisitions MMcf)</t>
  </si>
  <si>
    <t>ms_ng_exdisc_nb</t>
  </si>
  <si>
    <t>Mississippi (Extensions and Discoveries MMcf)</t>
  </si>
  <si>
    <t>ms_ng_tot_p_res_nb</t>
  </si>
  <si>
    <t>Mississippi (Total Producing Reserves MMcf)</t>
  </si>
  <si>
    <t>ms_ng_tot_np_res_nb</t>
  </si>
  <si>
    <t>Mississippi (Total Non-Producing Reserves MMcf)</t>
  </si>
  <si>
    <t>ms_p4_comments_tx</t>
  </si>
  <si>
    <t>Mississippi (Comments (use as much space as needed))</t>
  </si>
  <si>
    <t>mt_crude_prod_nb</t>
  </si>
  <si>
    <t>Montana (Production Mbbls)</t>
  </si>
  <si>
    <t>mt_crude_div_nb</t>
  </si>
  <si>
    <t>Montana (Divestitures Mbbls)</t>
  </si>
  <si>
    <t>mt_crude_acq_nb</t>
  </si>
  <si>
    <t>Montana (Acquisitions Mbbls)</t>
  </si>
  <si>
    <t>mt_crude_exdisc_nb</t>
  </si>
  <si>
    <t>Montana (Extensions and Discoveries Mbbls)</t>
  </si>
  <si>
    <t>mt_crude_tot_p_res_nb</t>
  </si>
  <si>
    <t>Montana (Total Producing Reserves Mbbls)</t>
  </si>
  <si>
    <t>mt_crude_tot_np_res_nb</t>
  </si>
  <si>
    <t>Montana (Total Non-Producing Reserves Mbbls)</t>
  </si>
  <si>
    <t>mt_ng_prod_nb</t>
  </si>
  <si>
    <t>Montana (Production MMcf)</t>
  </si>
  <si>
    <t>mt_ng_div_nb</t>
  </si>
  <si>
    <t>Montana (Divestitures MMcf)</t>
  </si>
  <si>
    <t>mt_ng_acq_nb</t>
  </si>
  <si>
    <t>Montana (Acquisitions MMcf)</t>
  </si>
  <si>
    <t>mt_ng_exdisc_nb</t>
  </si>
  <si>
    <t>Montana (Extensions and Discoveries MMcf)</t>
  </si>
  <si>
    <t>mt_ng_tot_p_res_nb</t>
  </si>
  <si>
    <t>Montana (Total Producing Reserves MMcf)</t>
  </si>
  <si>
    <t>mt_ng_tot_np_res_nb</t>
  </si>
  <si>
    <t>Montana (Total Non-Producing Reserves MMcf)</t>
  </si>
  <si>
    <t>mt_p4_comments_tx</t>
  </si>
  <si>
    <t>Montana (Comments (use as much space as needed))</t>
  </si>
  <si>
    <t>ne_crude_prod_nb</t>
  </si>
  <si>
    <t>Nebraska (Production Mbbls)</t>
  </si>
  <si>
    <t>ne_crude_div_nb</t>
  </si>
  <si>
    <t>Nebraska (Divestitures Mbbls)</t>
  </si>
  <si>
    <t>ne_crude_acq_nb</t>
  </si>
  <si>
    <t>Nebraska (Acquisitions Mbbls)</t>
  </si>
  <si>
    <t>ne_crude_exdisc_nb</t>
  </si>
  <si>
    <t>Nebraska (Extensions and Discoveries Mbbls)</t>
  </si>
  <si>
    <t>ne_crude_tot_p_res_nb</t>
  </si>
  <si>
    <t>Nebraska (Total Producing Reserves Mbbls)</t>
  </si>
  <si>
    <t>ne_crude_tot_np_res_nb</t>
  </si>
  <si>
    <t>Nebraska (Total Non-Producing Reserves Mbbls)</t>
  </si>
  <si>
    <t>ne_ng_prod_nb</t>
  </si>
  <si>
    <t>Nebraska (Production MMcf)</t>
  </si>
  <si>
    <t>ne_ng_div_nb</t>
  </si>
  <si>
    <t>Nebraska (Divestitures MMcf)</t>
  </si>
  <si>
    <t>ne_ng_acq_nb</t>
  </si>
  <si>
    <t>Nebraska (Acquisitions MMcf)</t>
  </si>
  <si>
    <t>ne_ng_exdisc_nb</t>
  </si>
  <si>
    <t>Nebraska (Extensions and Discoveries MMcf)</t>
  </si>
  <si>
    <t>ne_ng_tot_p_res_nb</t>
  </si>
  <si>
    <t>Nebraska (Total Producing Reserves MMcf)</t>
  </si>
  <si>
    <t>ne_ng_tot_np_res_nb</t>
  </si>
  <si>
    <t>Nebraska (Total Non-Producing Reserves MMcf)</t>
  </si>
  <si>
    <t>ne_p4_comments_tx</t>
  </si>
  <si>
    <t>Nebraska (Comments (use as much space as needed))</t>
  </si>
  <si>
    <t>nm_e_crude_prod_nb</t>
  </si>
  <si>
    <t>New Mexico East (Production Mbbls)</t>
  </si>
  <si>
    <t>nm_e_crude_div_nb</t>
  </si>
  <si>
    <t>New Mexico East (Divestitures Mbbls)</t>
  </si>
  <si>
    <t>nm_e_crude_acq_nb</t>
  </si>
  <si>
    <t>New Mexico East (Acquisitions Mbbls)</t>
  </si>
  <si>
    <t>nm_e_crude_exdisc_nb</t>
  </si>
  <si>
    <t>New Mexico East (Extensions and Discoveries Mbbls)</t>
  </si>
  <si>
    <t>nm_e_crude_tot_p_res_nb</t>
  </si>
  <si>
    <t>New Mexico East (Total Producing Reserves Mbbls)</t>
  </si>
  <si>
    <t>nm_e_crude_tot_np_res_nb</t>
  </si>
  <si>
    <t>New Mexico East (Total Non-Producing Reserves Mbbls)</t>
  </si>
  <si>
    <t>nm_e_ng_prod_nb</t>
  </si>
  <si>
    <t>New Mexico East (Production MMcf)</t>
  </si>
  <si>
    <t>nm_e_ng_div_nb</t>
  </si>
  <si>
    <t>New Mexico East (Divestitures MMcf)</t>
  </si>
  <si>
    <t>nm_e_ng_acq_nb</t>
  </si>
  <si>
    <t>New Mexico East (Acquisitions MMcf)</t>
  </si>
  <si>
    <t>nm_e_ng_exdisc_nb</t>
  </si>
  <si>
    <t>New Mexico East (Extensions and Discoveries MMcf)</t>
  </si>
  <si>
    <t>nm_e_ng_tot_p_res_nb</t>
  </si>
  <si>
    <t>New Mexico East (Total Producing Reserves MMcf)</t>
  </si>
  <si>
    <t>nm_e_ng_tot_np_res_nb</t>
  </si>
  <si>
    <t>New Mexico East (Total Non-Producing Reserves MMcf)</t>
  </si>
  <si>
    <t>nm_e_p4_comments_tx</t>
  </si>
  <si>
    <t>New Mexico East (Comments (use as much space as needed))</t>
  </si>
  <si>
    <t>nm_w_crude_prod_nb</t>
  </si>
  <si>
    <t>New Mexico West (Production Mbbls)</t>
  </si>
  <si>
    <t>nm_w_crude_div_nb</t>
  </si>
  <si>
    <t>New Mexico West (Divestitures Mbbls)</t>
  </si>
  <si>
    <t>nm_w_crude_acq_nb</t>
  </si>
  <si>
    <t>New Mexico West (Acquisitions Mbbls)</t>
  </si>
  <si>
    <t>nm_w_crude_exdisc_nb</t>
  </si>
  <si>
    <t>New Mexico West (Extensions and Discoveries Mbbls)</t>
  </si>
  <si>
    <t>nm_w_crude_tot_p_res_nb</t>
  </si>
  <si>
    <t>New Mexico West (Total Producing Reserves Mbbls)</t>
  </si>
  <si>
    <t>nm_w_crude_tot_np_res_nb</t>
  </si>
  <si>
    <t>New Mexico West (Total Non-Producing Reserves Mbbls)</t>
  </si>
  <si>
    <t>nm_w_ng_prod_nb</t>
  </si>
  <si>
    <t>New Mexico West (Production MMcf)</t>
  </si>
  <si>
    <t>nm_w_ng_div_nb</t>
  </si>
  <si>
    <t>New Mexico West (Divestitures MMcf)</t>
  </si>
  <si>
    <t>nm_w_ng_acq_nb</t>
  </si>
  <si>
    <t>New Mexico West (Acquisitions MMcf)</t>
  </si>
  <si>
    <t>nm_w_ng_exdisc_nb</t>
  </si>
  <si>
    <t>New Mexico West (Extensions and Discoveries MMcf)</t>
  </si>
  <si>
    <t>nm_w_ng_tot_p_res_nb</t>
  </si>
  <si>
    <t>New Mexico West (Total Producing Reserves MMcf)</t>
  </si>
  <si>
    <t>nm_w_ng_tot_np_res_nb</t>
  </si>
  <si>
    <t>New Mexico West (Total Non-Producing Reserves MMcf)</t>
  </si>
  <si>
    <t>nm_w_p4_comments_tx</t>
  </si>
  <si>
    <t>New Mexico West (Comments (use as much space as needed))</t>
  </si>
  <si>
    <t>nm_st_crude_prod_nb</t>
  </si>
  <si>
    <t>New Mexico Subtotal (auto-calculated) (Production Mbbls)</t>
  </si>
  <si>
    <t>nm_st_crude_div_nb</t>
  </si>
  <si>
    <t>New Mexico Subtotal (auto-calculated) (Divestitures Mbbls)</t>
  </si>
  <si>
    <t>nm_st_crude_acq_nb</t>
  </si>
  <si>
    <t>New Mexico Subtotal (auto-calculated) (Acquisitions Mbbls)</t>
  </si>
  <si>
    <t>nm_st_crude_exdisc_nb</t>
  </si>
  <si>
    <t>New Mexico Subtotal (auto-calculated) (Extensions and Discoveries Mbbls)</t>
  </si>
  <si>
    <t>nm_st_crude_tot_p_res_nb</t>
  </si>
  <si>
    <t>New Mexico Subtotal (auto-calculated) (Total Producing Reserves Mbbls)</t>
  </si>
  <si>
    <t>nm_st_crude_tot_np_res_nb</t>
  </si>
  <si>
    <t>New Mexico Subtotal (auto-calculated) (Total Non-Producing Reserves Mbbls)</t>
  </si>
  <si>
    <t>nm_st_ng_prod_nb</t>
  </si>
  <si>
    <t>New Mexico Subtotal (auto-calculated) (Production MMcf)</t>
  </si>
  <si>
    <t>nm_st_ng_div_nb</t>
  </si>
  <si>
    <t>New Mexico Subtotal (auto-calculated) (Divestitures MMcf)</t>
  </si>
  <si>
    <t>nm_st_ng_acq_nb</t>
  </si>
  <si>
    <t>New Mexico Subtotal (auto-calculated) (Acquisitions MMcf)</t>
  </si>
  <si>
    <t>nm_st_ng_exdisc_nb</t>
  </si>
  <si>
    <t>New Mexico Subtotal (auto-calculated) (Extensions and Discoveries MMcf)</t>
  </si>
  <si>
    <t>nm_st_ng_tot_p_res_nb</t>
  </si>
  <si>
    <t>New Mexico Subtotal (auto-calculated) (Total Producing Reserves MMcf)</t>
  </si>
  <si>
    <t>nm_st_ng_tot_np_res_nb</t>
  </si>
  <si>
    <t>New Mexico Subtotal (auto-calculated) (Total Non-Producing Reserves MMcf)</t>
  </si>
  <si>
    <t>nm_st_p4_comments_tx</t>
  </si>
  <si>
    <t>New Mexico Subtotal (auto-calculated) (Comments (use as much space as needed))</t>
  </si>
  <si>
    <t>ny_crude_prod_nb</t>
  </si>
  <si>
    <t>New York (Production Mbbls)</t>
  </si>
  <si>
    <t>ny_crude_div_nb</t>
  </si>
  <si>
    <t>New York (Divestitures Mbbls)</t>
  </si>
  <si>
    <t>ny_crude_acq_nb</t>
  </si>
  <si>
    <t>New York (Acquisitions Mbbls)</t>
  </si>
  <si>
    <t>ny_crude_exdisc_nb</t>
  </si>
  <si>
    <t>New York (Extensions and Discoveries Mbbls)</t>
  </si>
  <si>
    <t>ny_crude_tot_p_res_nb</t>
  </si>
  <si>
    <t>New York (Total Producing Reserves Mbbls)</t>
  </si>
  <si>
    <t>ny_crude_tot_np_res_nb</t>
  </si>
  <si>
    <t>New York (Total Non-Producing Reserves Mbbls)</t>
  </si>
  <si>
    <t>ny_ng_prod_nb</t>
  </si>
  <si>
    <t>New York (Production MMcf)</t>
  </si>
  <si>
    <t>ny_ng_div_nb</t>
  </si>
  <si>
    <t>New York (Divestitures MMcf)</t>
  </si>
  <si>
    <t>ny_ng_acq_nb</t>
  </si>
  <si>
    <t>New York (Acquisitions MMcf)</t>
  </si>
  <si>
    <t>ny_ng_exdisc_nb</t>
  </si>
  <si>
    <t>New York (Extensions and Discoveries MMcf)</t>
  </si>
  <si>
    <t>ny_ng_tot_p_res_nb</t>
  </si>
  <si>
    <t>New York (Total Producing Reserves MMcf)</t>
  </si>
  <si>
    <t>ny_ng_tot_np_res_nb</t>
  </si>
  <si>
    <t>New York (Total Non-Producing Reserves MMcf)</t>
  </si>
  <si>
    <t>ny_p4_comments_tx</t>
  </si>
  <si>
    <t>New York (Comments (use as much space as needed))</t>
  </si>
  <si>
    <t>nd_crude_prod_nb</t>
  </si>
  <si>
    <t>North Dakota (Production Mbbls)</t>
  </si>
  <si>
    <t>nd_crude_div_nb</t>
  </si>
  <si>
    <t>North Dakota (Divestitures Mbbls)</t>
  </si>
  <si>
    <t>nd_crude_acq_nb</t>
  </si>
  <si>
    <t>North Dakota (Acquisitions Mbbls)</t>
  </si>
  <si>
    <t>nd_crude_exdisc_nb</t>
  </si>
  <si>
    <t>North Dakota (Extensions and Discoveries Mbbls)</t>
  </si>
  <si>
    <t>nd_crude_tot_p_res_nb</t>
  </si>
  <si>
    <t>North Dakota (Total Producing Reserves Mbbls)</t>
  </si>
  <si>
    <t>nd_crude_tot_np_res_nb</t>
  </si>
  <si>
    <t>North Dakota (Total Non-Producing Reserves Mbbls)</t>
  </si>
  <si>
    <t>nd_ng_prod_nb</t>
  </si>
  <si>
    <t>North Dakota (Production MMcf)</t>
  </si>
  <si>
    <t>nd_ng_div_nb</t>
  </si>
  <si>
    <t>North Dakota (Divestitures MMcf)</t>
  </si>
  <si>
    <t>nd_ng_acq_nb</t>
  </si>
  <si>
    <t>North Dakota (Acquisitions MMcf)</t>
  </si>
  <si>
    <t>nd_ng_exdisc_nb</t>
  </si>
  <si>
    <t>North Dakota (Extensions and Discoveries MMcf)</t>
  </si>
  <si>
    <t>nd_ng_tot_p_res_nb</t>
  </si>
  <si>
    <t>North Dakota (Total Producing Reserves MMcf)</t>
  </si>
  <si>
    <t>nd_ng_tot_np_res_nb</t>
  </si>
  <si>
    <t>North Dakota (Total Non-Producing Reserves MMcf)</t>
  </si>
  <si>
    <t>nd_p4_comments_tx</t>
  </si>
  <si>
    <t>North Dakota (Comments (use as much space as needed))</t>
  </si>
  <si>
    <t>oh_crude_prod_nb</t>
  </si>
  <si>
    <t>Ohio (Production Mbbls)</t>
  </si>
  <si>
    <t>oh_crude_div_nb</t>
  </si>
  <si>
    <t>Ohio (Divestitures Mbbls)</t>
  </si>
  <si>
    <t>oh_crude_acq_nb</t>
  </si>
  <si>
    <t>Ohio (Acquisitions Mbbls)</t>
  </si>
  <si>
    <t>oh_crude_exdisc_nb</t>
  </si>
  <si>
    <t>Ohio (Extensions and Discoveries Mbbls)</t>
  </si>
  <si>
    <t>oh_crude_tot_p_res_nb</t>
  </si>
  <si>
    <t>Ohio (Total Producing Reserves Mbbls)</t>
  </si>
  <si>
    <t>oh_crude_tot_np_res_nb</t>
  </si>
  <si>
    <t>Ohio (Total Non-Producing Reserves Mbbls)</t>
  </si>
  <si>
    <t>oh_ng_prod_nb</t>
  </si>
  <si>
    <t>Ohio (Production MMcf)</t>
  </si>
  <si>
    <t>oh_ng_div_nb</t>
  </si>
  <si>
    <t>Ohio (Divestitures MMcf)</t>
  </si>
  <si>
    <t>oh_ng_acq_nb</t>
  </si>
  <si>
    <t>Ohio (Acquisitions MMcf)</t>
  </si>
  <si>
    <t>oh_ng_exdisc_nb</t>
  </si>
  <si>
    <t>Ohio (Extensions and Discoveries MMcf)</t>
  </si>
  <si>
    <t>oh_ng_tot_p_res_nb</t>
  </si>
  <si>
    <t>Ohio (Total Producing Reserves MMcf)</t>
  </si>
  <si>
    <t>oh_ng_tot_np_res_nb</t>
  </si>
  <si>
    <t>Ohio (Total Non-Producing Reserves MMcf)</t>
  </si>
  <si>
    <t>oh_p4_comments_tx</t>
  </si>
  <si>
    <t>Ohio (Comments (use as much space as needed))</t>
  </si>
  <si>
    <t>ok_crude_prod_nb</t>
  </si>
  <si>
    <t>Oklahoma (Production Mbbls)</t>
  </si>
  <si>
    <t>ok_crude_div_nb</t>
  </si>
  <si>
    <t>Oklahoma (Divestitures Mbbls)</t>
  </si>
  <si>
    <t>ok_crude_acq_nb</t>
  </si>
  <si>
    <t>Oklahoma (Acquisitions Mbbls)</t>
  </si>
  <si>
    <t>ok_crude_exdisc_nb</t>
  </si>
  <si>
    <t>Oklahoma (Extensions and Discoveries Mbbls)</t>
  </si>
  <si>
    <t>ok_crude_tot_p_res_nb</t>
  </si>
  <si>
    <t>Oklahoma (Total Producing Reserves Mbbls)</t>
  </si>
  <si>
    <t>ok_crude_tot_np_res_nb</t>
  </si>
  <si>
    <t>Oklahoma (Total Non-Producing Reserves Mbbls)</t>
  </si>
  <si>
    <t>ok_ng_prod_nb</t>
  </si>
  <si>
    <t>Oklahoma (Production MMcf)</t>
  </si>
  <si>
    <t>ok_ng_div_nb</t>
  </si>
  <si>
    <t>Oklahoma (Divestitures MMcf)</t>
  </si>
  <si>
    <t>ok_ng_acq_nb</t>
  </si>
  <si>
    <t>Oklahoma (Acquisitions MMcf)</t>
  </si>
  <si>
    <t>ok_ng_exdisc_nb</t>
  </si>
  <si>
    <t>Oklahoma (Extensions and Discoveries MMcf)</t>
  </si>
  <si>
    <t>ok_ng_tot_p_res_nb</t>
  </si>
  <si>
    <t>Oklahoma (Total Producing Reserves MMcf)</t>
  </si>
  <si>
    <t>ok_ng_tot_np_res_nb</t>
  </si>
  <si>
    <t>Oklahoma (Total Non-Producing Reserves MMcf)</t>
  </si>
  <si>
    <t>ok_p4_comments_tx</t>
  </si>
  <si>
    <t>Oklahoma (Comments (use as much space as needed))</t>
  </si>
  <si>
    <t>pa_crude_prod_nb</t>
  </si>
  <si>
    <t>Pennsylvania (Production Mbbls)</t>
  </si>
  <si>
    <t>pa_crude_div_nb</t>
  </si>
  <si>
    <t>Pennsylvania (Divestitures Mbbls)</t>
  </si>
  <si>
    <t>pa_crude_acq_nb</t>
  </si>
  <si>
    <t>Pennsylvania (Acquisitions Mbbls)</t>
  </si>
  <si>
    <t>pa_crude_exdisc_nb</t>
  </si>
  <si>
    <t>Pennsylvania (Extensions and Discoveries Mbbls)</t>
  </si>
  <si>
    <t>pa_crude_tot_p_res_nb</t>
  </si>
  <si>
    <t>Pennsylvania (Total Producing Reserves Mbbls)</t>
  </si>
  <si>
    <t>pa_crude_tot_np_res_nb</t>
  </si>
  <si>
    <t>Pennsylvania (Total Non-Producing Reserves Mbbls)</t>
  </si>
  <si>
    <t>pa_ng_prod_nb</t>
  </si>
  <si>
    <t>Pennsylvania (Production MMcf)</t>
  </si>
  <si>
    <t>pa_ng_div_nb</t>
  </si>
  <si>
    <t>Pennsylvania (Divestitures MMcf)</t>
  </si>
  <si>
    <t>pa_ng_acq_nb</t>
  </si>
  <si>
    <t>Pennsylvania (Acquisitions MMcf)</t>
  </si>
  <si>
    <t>pa_ng_exdisc_nb</t>
  </si>
  <si>
    <t>Pennsylvania (Extensions and Discoveries MMcf)</t>
  </si>
  <si>
    <t>pa_ng_tot_p_res_nb</t>
  </si>
  <si>
    <t>Pennsylvania (Total Producing Reserves MMcf)</t>
  </si>
  <si>
    <t>pa_ng_tot_np_res_nb</t>
  </si>
  <si>
    <t>Pennsylvania (Total Non-Producing Reserves MMcf)</t>
  </si>
  <si>
    <t>pa_p4_comments_tx</t>
  </si>
  <si>
    <t>Pennsylvania (Comments (use as much space as needed))</t>
  </si>
  <si>
    <t>sd_crude_prod_nb</t>
  </si>
  <si>
    <t>South Dakota (Production Mbbls)</t>
  </si>
  <si>
    <t>sd_crude_div_nb</t>
  </si>
  <si>
    <t>South Dakota (Divestitures Mbbls)</t>
  </si>
  <si>
    <t>sd_crude_acq_nb</t>
  </si>
  <si>
    <t>South Dakota (Acquisitions Mbbls)</t>
  </si>
  <si>
    <t>sd_crude_exdisc_nb</t>
  </si>
  <si>
    <t>South Dakota (Extensions and Discoveries Mbbls)</t>
  </si>
  <si>
    <t>sd_crude_tot_p_res_nb</t>
  </si>
  <si>
    <t>South Dakota (Total Producing Reserves Mbbls)</t>
  </si>
  <si>
    <t>sd_crude_tot_np_res_nb</t>
  </si>
  <si>
    <t>South Dakota (Total Non-Producing Reserves Mbbls)</t>
  </si>
  <si>
    <t>sd_ng_prod_nb</t>
  </si>
  <si>
    <t>South Dakota (Production MMcf)</t>
  </si>
  <si>
    <t>sd_ng_div_nb</t>
  </si>
  <si>
    <t>South Dakota (Divestitures MMcf)</t>
  </si>
  <si>
    <t>sd_ng_acq_nb</t>
  </si>
  <si>
    <t>South Dakota (Acquisitions MMcf)</t>
  </si>
  <si>
    <t>sd_ng_exdisc_nb</t>
  </si>
  <si>
    <t>South Dakota (Extensions and Discoveries MMcf)</t>
  </si>
  <si>
    <t>sd_ng_tot_p_res_nb</t>
  </si>
  <si>
    <t>South Dakota (Total Producing Reserves MMcf)</t>
  </si>
  <si>
    <t>sd_ng_tot_np_res_nb</t>
  </si>
  <si>
    <t>South Dakota (Total Non-Producing Reserves MMcf)</t>
  </si>
  <si>
    <t>sd_p4_comments_tx</t>
  </si>
  <si>
    <t>South Dakota (Comments (use as much space as needed))</t>
  </si>
  <si>
    <t>tx_d1_crude_prod_nb</t>
  </si>
  <si>
    <t>Texas RRC District 1 (Production Mbbls)</t>
  </si>
  <si>
    <t>tx_d1_crude_div_nb</t>
  </si>
  <si>
    <t>Texas RRC District 1 (Divestitures Mbbls)</t>
  </si>
  <si>
    <t>tx_d1_crude_acq_nb</t>
  </si>
  <si>
    <t>Texas RRC District 1 (Acquisitions Mbbls)</t>
  </si>
  <si>
    <t>tx_d1_crude_exdisc_nb</t>
  </si>
  <si>
    <t>Texas RRC District 1 (Extensions and Discoveries Mbbls)</t>
  </si>
  <si>
    <t>tx_d1_crude_tot_p_res_nb</t>
  </si>
  <si>
    <t>Texas RRC District 1 (Total Producing Reserves Mbbls)</t>
  </si>
  <si>
    <t>tx_d1_crude_tot_np_res_nb</t>
  </si>
  <si>
    <t>Texas RRC District 1 (Total Non-Producing Reserves Mbbls)</t>
  </si>
  <si>
    <t>tx_d1_ng_prod_nb</t>
  </si>
  <si>
    <t>Texas RRC District 1 (Production MMcf)</t>
  </si>
  <si>
    <t>tx_d1_ng_div_nb</t>
  </si>
  <si>
    <t>Texas RRC District 1 (Divestitures MMcf)</t>
  </si>
  <si>
    <t>tx_d1_ng_acq_nb</t>
  </si>
  <si>
    <t>Texas RRC District 1 (Acquisitions MMcf)</t>
  </si>
  <si>
    <t>tx_d1_ng_exdisc_nb</t>
  </si>
  <si>
    <t>Texas RRC District 1 (Extensions and Discoveries MMcf)</t>
  </si>
  <si>
    <t>tx_d1_ng_tot_p_res_nb</t>
  </si>
  <si>
    <t>Texas RRC District 1 (Total Producing Reserves MMcf)</t>
  </si>
  <si>
    <t>tx_d1_ng_tot_np_res_nb</t>
  </si>
  <si>
    <t>Texas RRC District 1 (Total Non-Producing Reserves MMcf)</t>
  </si>
  <si>
    <t>tx_d1_p4_comments_tx</t>
  </si>
  <si>
    <t>Texas RRC District 1 (Comments (use as much space as needed))</t>
  </si>
  <si>
    <t>tx_d2_on_crude_prod_nb</t>
  </si>
  <si>
    <t>Texas RRC District 2 Onshore (Production Mbbls)</t>
  </si>
  <si>
    <t>tx_d2_on_crude_div_nb</t>
  </si>
  <si>
    <t>Texas RRC District 2 Onshore (Divestitures Mbbls)</t>
  </si>
  <si>
    <t>tx_d2_on_crude_acq_nb</t>
  </si>
  <si>
    <t>Texas RRC District 2 Onshore (Acquisitions Mbbls)</t>
  </si>
  <si>
    <t>tx_d2_on_crude_exdisc_nb</t>
  </si>
  <si>
    <t>Texas RRC District 2 Onshore (Extensions and Discoveries Mbbls)</t>
  </si>
  <si>
    <t>tx_d2_on_crude_tot_p_res_nb</t>
  </si>
  <si>
    <t>Texas RRC District 2 Onshore (Total Producing Reserves Mbbls)</t>
  </si>
  <si>
    <t>tx_d2_on_crude_tot_np_res_nb</t>
  </si>
  <si>
    <t>Texas RRC District 2 Onshore (Total Non-Producing Reserves Mbbls)</t>
  </si>
  <si>
    <t>tx_d2_on_ng_prod_nb</t>
  </si>
  <si>
    <t>Texas RRC District 2 Onshore (Production MMcf)</t>
  </si>
  <si>
    <t>tx_d2_on_ng_div_nb</t>
  </si>
  <si>
    <t>Texas RRC District 2 Onshore (Divestitures MMcf)</t>
  </si>
  <si>
    <t>tx_d2_on_ng_acq_nb</t>
  </si>
  <si>
    <t>Texas RRC District 2 Onshore (Acquisitions MMcf)</t>
  </si>
  <si>
    <t>tx_d2_on_ng_exdisc_nb</t>
  </si>
  <si>
    <t>Texas RRC District 2 Onshore (Extensions and Discoveries MMcf)</t>
  </si>
  <si>
    <t>tx_d2_on_ng_tot_p_res_nb</t>
  </si>
  <si>
    <t>Texas RRC District 2 Onshore (Total Producing Reserves MMcf)</t>
  </si>
  <si>
    <t>tx_d2_on_ng_tot_np_res_nb</t>
  </si>
  <si>
    <t>Texas RRC District 2 Onshore (Total Non-Producing Reserves MMcf)</t>
  </si>
  <si>
    <t>tx_d2_on_p4_comments_tx</t>
  </si>
  <si>
    <t>Texas RRC District 2 Onshore (Comments (use as much space as needed))</t>
  </si>
  <si>
    <t>tx_d3_on_crude_prod_nb</t>
  </si>
  <si>
    <t>Texas RRC District 3 Onshore (Production Mbbls)</t>
  </si>
  <si>
    <t>tx_d3_on_crude_div_nb</t>
  </si>
  <si>
    <t>Texas RRC District 3 Onshore (Divestitures Mbbls)</t>
  </si>
  <si>
    <t>tx_d3_on_crude_acq_nb</t>
  </si>
  <si>
    <t>Texas RRC District 3 Onshore (Acquisitions Mbbls)</t>
  </si>
  <si>
    <t>tx_d3_on_crude_exdisc_nb</t>
  </si>
  <si>
    <t>Texas RRC District 3 Onshore (Extensions and Discoveries Mbbls)</t>
  </si>
  <si>
    <t>tx_d3_on_crude_tot_p_res_nb</t>
  </si>
  <si>
    <t>Texas RRC District 3 Onshore (Total Producing Reserves Mbbls)</t>
  </si>
  <si>
    <t>tx_d3_on_crude_tot_np_res_nb</t>
  </si>
  <si>
    <t>Texas RRC District 3 Onshore (Total Non-Producing Reserves Mbbls)</t>
  </si>
  <si>
    <t>tx_d3_on_ng_prod_nb</t>
  </si>
  <si>
    <t>Texas RRC District 3 Onshore (Production MMcf)</t>
  </si>
  <si>
    <t>tx_d3_on_ng_div_nb</t>
  </si>
  <si>
    <t>Texas RRC District 3 Onshore (Divestitures MMcf)</t>
  </si>
  <si>
    <t>tx_d3_on_ng_acq_nb</t>
  </si>
  <si>
    <t>Texas RRC District 3 Onshore (Acquisitions MMcf)</t>
  </si>
  <si>
    <t>tx_d3_on_ng_exdisc_nb</t>
  </si>
  <si>
    <t>Texas RRC District 3 Onshore (Extensions and Discoveries MMcf)</t>
  </si>
  <si>
    <t>tx_d3_on_ng_tot_p_res_nb</t>
  </si>
  <si>
    <t>Texas RRC District 3 Onshore (Total Producing Reserves MMcf)</t>
  </si>
  <si>
    <t>tx_d3_on_ng_tot_np_res_nb</t>
  </si>
  <si>
    <t>Texas RRC District 3 Onshore (Total Non-Producing Reserves MMcf)</t>
  </si>
  <si>
    <t>tx_d3_on_p4_comments_tx</t>
  </si>
  <si>
    <t>Texas RRC District 3 Onshore (Comments (use as much space as needed))</t>
  </si>
  <si>
    <t>tx_d4_on_crude_prod_nb</t>
  </si>
  <si>
    <t>Texas RRC District 4 Onshore (Production Mbbls)</t>
  </si>
  <si>
    <t>tx_d4_on_crude_div_nb</t>
  </si>
  <si>
    <t>Texas RRC District 4 Onshore (Divestitures Mbbls)</t>
  </si>
  <si>
    <t>tx_d4_on_crude_acq_nb</t>
  </si>
  <si>
    <t>Texas RRC District 4 Onshore (Acquisitions Mbbls)</t>
  </si>
  <si>
    <t>tx_d4_on_crude_exdisc_nb</t>
  </si>
  <si>
    <t>Texas RRC District 4 Onshore (Extensions and Discoveries Mbbls)</t>
  </si>
  <si>
    <t>tx_d4_on_crude_tot_p_res_nb</t>
  </si>
  <si>
    <t>Texas RRC District 4 Onshore (Total Producing Reserves Mbbls)</t>
  </si>
  <si>
    <t>tx_d4_on_crude_tot_np_res_nb</t>
  </si>
  <si>
    <t>Texas RRC District 4 Onshore (Total Non-Producing Reserves Mbbls)</t>
  </si>
  <si>
    <t>tx_d4_on_ng_prod_nb</t>
  </si>
  <si>
    <t>Texas RRC District 4 Onshore (Production MMcf)</t>
  </si>
  <si>
    <t>tx_d4_on_ng_div_nb</t>
  </si>
  <si>
    <t>Texas RRC District 4 Onshore (Divestitures MMcf)</t>
  </si>
  <si>
    <t>tx_d4_on_ng_acq_nb</t>
  </si>
  <si>
    <t>Texas RRC District 4 Onshore (Acquisitions MMcf)</t>
  </si>
  <si>
    <t>tx_d4_on_ng_exdisc_nb</t>
  </si>
  <si>
    <t>Texas RRC District 4 Onshore (Extensions and Discoveries MMcf)</t>
  </si>
  <si>
    <t>tx_d4_on_ng_tot_p_res_nb</t>
  </si>
  <si>
    <t>Texas RRC District 4 Onshore (Total Producing Reserves MMcf)</t>
  </si>
  <si>
    <t>tx_d4_on_ng_tot_np_res_nb</t>
  </si>
  <si>
    <t>Texas RRC District 4 Onshore (Total Non-Producing Reserves MMcf)</t>
  </si>
  <si>
    <t>tx_d4_on_p4_comments_tx</t>
  </si>
  <si>
    <t>Texas RRC District 4 Onshore (Comments (use as much space as needed))</t>
  </si>
  <si>
    <t>tx_d5_crude_prod_nb</t>
  </si>
  <si>
    <t>Texas RRC District 5 (Production Mbbls)</t>
  </si>
  <si>
    <t>tx_d5_crude_div_nb</t>
  </si>
  <si>
    <t>Texas RRC District 5 (Divestitures Mbbls)</t>
  </si>
  <si>
    <t>tx_d5_crude_acq_nb</t>
  </si>
  <si>
    <t>Texas RRC District 5 (Acquisitions Mbbls)</t>
  </si>
  <si>
    <t>tx_d5_crude_exdisc_nb</t>
  </si>
  <si>
    <t>Texas RRC District 5 (Extensions and Discoveries Mbbls)</t>
  </si>
  <si>
    <t>tx_d5_crude_tot_p_res_nb</t>
  </si>
  <si>
    <t>Texas RRC District 5 (Total Producing Reserves Mbbls)</t>
  </si>
  <si>
    <t>tx_d5_crude_tot_np_res_nb</t>
  </si>
  <si>
    <t>Texas RRC District 5 (Total Non-Producing Reserves Mbbls)</t>
  </si>
  <si>
    <t>tx_d5_ng_prod_nb</t>
  </si>
  <si>
    <t>Texas RRC District 5 (Production MMcf)</t>
  </si>
  <si>
    <t>tx_d5_ng_div_nb</t>
  </si>
  <si>
    <t>Texas RRC District 5 (Divestitures MMcf)</t>
  </si>
  <si>
    <t>tx_d5_ng_acq_nb</t>
  </si>
  <si>
    <t>Texas RRC District 5 (Acquisitions MMcf)</t>
  </si>
  <si>
    <t>tx_d5_ng_exdisc_nb</t>
  </si>
  <si>
    <t>Texas RRC District 5 (Extensions and Discoveries MMcf)</t>
  </si>
  <si>
    <t>tx_d5_ng_tot_p_res_nb</t>
  </si>
  <si>
    <t>Texas RRC District 5 (Total Producing Reserves MMcf)</t>
  </si>
  <si>
    <t>tx_d5_ng_tot_np_res_nb</t>
  </si>
  <si>
    <t>Texas RRC District 5 (Total Non-Producing Reserves MMcf)</t>
  </si>
  <si>
    <t>tx_d5_p4_comments_tx</t>
  </si>
  <si>
    <t>Texas RRC District 5 (Comments (use as much space as needed))</t>
  </si>
  <si>
    <t>tx_d6_crude_prod_nb</t>
  </si>
  <si>
    <t>Texas RRC District 6 (Production Mbbls)</t>
  </si>
  <si>
    <t>tx_d6_crude_div_nb</t>
  </si>
  <si>
    <t>Texas RRC District 6 (Divestitures Mbbls)</t>
  </si>
  <si>
    <t>tx_d6_crude_acq_nb</t>
  </si>
  <si>
    <t>Texas RRC District 6 (Acquisitions Mbbls)</t>
  </si>
  <si>
    <t>tx_d6_crude_exdisc_nb</t>
  </si>
  <si>
    <t>Texas RRC District 6 (Extensions and Discoveries Mbbls)</t>
  </si>
  <si>
    <t>tx_d6_crude_tot_p_res_nb</t>
  </si>
  <si>
    <t>Texas RRC District 6 (Total Producing Reserves Mbbls)</t>
  </si>
  <si>
    <t>tx_d6_crude_tot_np_res_nb</t>
  </si>
  <si>
    <t>Texas RRC District 6 (Total Non-Producing Reserves Mbbls)</t>
  </si>
  <si>
    <t>tx_d6_ng_prod_nb</t>
  </si>
  <si>
    <t>Texas RRC District 6 (Production MMcf)</t>
  </si>
  <si>
    <t>tx_d6_ng_div_nb</t>
  </si>
  <si>
    <t>Texas RRC District 6 (Divestitures MMcf)</t>
  </si>
  <si>
    <t>tx_d6_ng_acq_nb</t>
  </si>
  <si>
    <t>Texas RRC District 6 (Acquisitions MMcf)</t>
  </si>
  <si>
    <t>tx_d6_ng_exdisc_nb</t>
  </si>
  <si>
    <t>Texas RRC District 6 (Extensions and Discoveries MMcf)</t>
  </si>
  <si>
    <t>tx_d6_ng_tot_p_res_nb</t>
  </si>
  <si>
    <t>Texas RRC District 6 (Total Producing Reserves MMcf)</t>
  </si>
  <si>
    <t>tx_d6_ng_tot_np_res_nb</t>
  </si>
  <si>
    <t>Texas RRC District 6 (Total Non-Producing Reserves MMcf)</t>
  </si>
  <si>
    <t>tx_d6_p4_comments_tx</t>
  </si>
  <si>
    <t>Texas RRC District 6 (Comments (use as much space as needed))</t>
  </si>
  <si>
    <t>tx_d7b_crude_prod_nb</t>
  </si>
  <si>
    <t>Texas RRC District 7B (Production Mbbls)</t>
  </si>
  <si>
    <t>tx_d7b_crude_div_nb</t>
  </si>
  <si>
    <t>Texas RRC District 7B (Divestitures Mbbls)</t>
  </si>
  <si>
    <t>tx_d7b_crude_acq_nb</t>
  </si>
  <si>
    <t>Texas RRC District 7B (Acquisitions Mbbls)</t>
  </si>
  <si>
    <t>tx_d7b_crude_exdisc_nb</t>
  </si>
  <si>
    <t>Texas RRC District 7B (Extensions and Discoveries Mbbls)</t>
  </si>
  <si>
    <t>tx_d7b_crude_tot_p_res_nb</t>
  </si>
  <si>
    <t>Texas RRC District 7B (Total Producing Reserves Mbbls)</t>
  </si>
  <si>
    <t>tx_d7b_crude_tot_np_res_nb</t>
  </si>
  <si>
    <t>Texas RRC District 7B (Total Non-Producing Reserves Mbbls)</t>
  </si>
  <si>
    <t>tx_d7b_ng_prod_nb</t>
  </si>
  <si>
    <t>Texas RRC District 7B (Production MMcf)</t>
  </si>
  <si>
    <t>tx_d7b_ng_div_nb</t>
  </si>
  <si>
    <t>Texas RRC District 7B (Divestitures MMcf)</t>
  </si>
  <si>
    <t>tx_d7b_ng_acq_nb</t>
  </si>
  <si>
    <t>Texas RRC District 7B (Acquisitions MMcf)</t>
  </si>
  <si>
    <t>tx_d7b_ng_exdisc_nb</t>
  </si>
  <si>
    <t>Texas RRC District 7B (Extensions and Discoveries MMcf)</t>
  </si>
  <si>
    <t>tx_d7b_ng_tot_p_res_nb</t>
  </si>
  <si>
    <t>Texas RRC District 7B (Total Producing Reserves MMcf)</t>
  </si>
  <si>
    <t>tx_d7b_ng_tot_np_res_nb</t>
  </si>
  <si>
    <t>Texas RRC District 7B (Total Non-Producing Reserves MMcf)</t>
  </si>
  <si>
    <t>tx_d7b_p4_comments_tx</t>
  </si>
  <si>
    <t>Texas RRC District 7B (Comments (use as much space as needed))</t>
  </si>
  <si>
    <t>tx_d7c_crude_prod_nb</t>
  </si>
  <si>
    <t>Texas RRC District 7C (Production Mbbls)</t>
  </si>
  <si>
    <t>tx_d7c_crude_div_nb</t>
  </si>
  <si>
    <t>Texas RRC District 7C (Divestitures Mbbls)</t>
  </si>
  <si>
    <t>tx_d7c_crude_acq_nb</t>
  </si>
  <si>
    <t>Texas RRC District 7C (Acquisitions Mbbls)</t>
  </si>
  <si>
    <t>tx_d7c_crude_exdisc_nb</t>
  </si>
  <si>
    <t>Texas RRC District 7C (Extensions and Discoveries Mbbls)</t>
  </si>
  <si>
    <t>tx_d7c_crude_tot_p_res_nb</t>
  </si>
  <si>
    <t>Texas RRC District 7C (Total Producing Reserves Mbbls)</t>
  </si>
  <si>
    <t>tx_d7c_crude_tot_np_res_nb</t>
  </si>
  <si>
    <t>Texas RRC District 7C (Total Non-Producing Reserves Mbbls)</t>
  </si>
  <si>
    <t>tx_d7c_ng_prod_nb</t>
  </si>
  <si>
    <t>Texas RRC District 7C (Production MMcf)</t>
  </si>
  <si>
    <t>tx_d7c_ng_div_nb</t>
  </si>
  <si>
    <t>Texas RRC District 7C (Divestitures MMcf)</t>
  </si>
  <si>
    <t>tx_d7c_ng_acq_nb</t>
  </si>
  <si>
    <t>Texas RRC District 7C (Acquisitions MMcf)</t>
  </si>
  <si>
    <t>tx_d7c_ng_exdisc_nb</t>
  </si>
  <si>
    <t>Texas RRC District 7C (Extensions and Discoveries MMcf)</t>
  </si>
  <si>
    <t>tx_d7c_ng_tot_p_res_nb</t>
  </si>
  <si>
    <t>Texas RRC District 7C (Total Producing Reserves MMcf)</t>
  </si>
  <si>
    <t>tx_d7c_ng_tot_np_res_nb</t>
  </si>
  <si>
    <t>Texas RRC District 7C (Total Non-Producing Reserves MMcf)</t>
  </si>
  <si>
    <t>tx_d7c_p4_comments_tx</t>
  </si>
  <si>
    <t>Texas RRC District 7C (Comments (use as much space as needed))</t>
  </si>
  <si>
    <t>tx_d8_crude_prod_nb</t>
  </si>
  <si>
    <t>Texas RRC District 8 (Production Mbbls)</t>
  </si>
  <si>
    <t>tx_d8_crude_div_nb</t>
  </si>
  <si>
    <t>Texas RRC District 8 (Divestitures Mbbls)</t>
  </si>
  <si>
    <t>tx_d8_crude_acq_nb</t>
  </si>
  <si>
    <t>Texas RRC District 8 (Acquisitions Mbbls)</t>
  </si>
  <si>
    <t>tx_d8_crude_exdisc_nb</t>
  </si>
  <si>
    <t>Texas RRC District 8 (Extensions and Discoveries Mbbls)</t>
  </si>
  <si>
    <t>tx_d8_crude_tot_p_res_nb</t>
  </si>
  <si>
    <t>Texas RRC District 8 (Total Producing Reserves Mbbls)</t>
  </si>
  <si>
    <t>tx_d8_crude_tot_np_res_nb</t>
  </si>
  <si>
    <t>Texas RRC District 8 (Total Non-Producing Reserves Mbbls)</t>
  </si>
  <si>
    <t>tx_d8_ng_prod_nb</t>
  </si>
  <si>
    <t>Texas RRC District 8 (Production MMcf)</t>
  </si>
  <si>
    <t>tx_d8_ng_div_nb</t>
  </si>
  <si>
    <t>Texas RRC District 8 (Divestitures MMcf)</t>
  </si>
  <si>
    <t>tx_d8_ng_acq_nb</t>
  </si>
  <si>
    <t>Texas RRC District 8 (Acquisitions MMcf)</t>
  </si>
  <si>
    <t>tx_d8_ng_exdisc_nb</t>
  </si>
  <si>
    <t>Texas RRC District 8 (Extensions and Discoveries MMcf)</t>
  </si>
  <si>
    <t>tx_d8_ng_tot_p_res_nb</t>
  </si>
  <si>
    <t>Texas RRC District 8 (Total Producing Reserves MMcf)</t>
  </si>
  <si>
    <t>tx_d8_ng_tot_np_res_nb</t>
  </si>
  <si>
    <t>Texas RRC District 8 (Total Non-Producing Reserves MMcf)</t>
  </si>
  <si>
    <t>tx_d8_p4_comments_tx</t>
  </si>
  <si>
    <t>Texas RRC District 8 (Comments (use as much space as needed))</t>
  </si>
  <si>
    <t>tx_d8a_crude_prod_nb</t>
  </si>
  <si>
    <t>Texas RRC District 8A (Production Mbbls)</t>
  </si>
  <si>
    <t>tx_d8a_crude_div_nb</t>
  </si>
  <si>
    <t>Texas RRC District 8A (Divestitures Mbbls)</t>
  </si>
  <si>
    <t>tx_d8a_crude_acq_nb</t>
  </si>
  <si>
    <t>Texas RRC District 8A (Acquisitions Mbbls)</t>
  </si>
  <si>
    <t>tx_d8a_crude_exdisc_nb</t>
  </si>
  <si>
    <t>Texas RRC District 8A (Extensions and Discoveries Mbbls)</t>
  </si>
  <si>
    <t>tx_d8a_crude_tot_p_res_nb</t>
  </si>
  <si>
    <t>Texas RRC District 8A (Total Producing Reserves Mbbls)</t>
  </si>
  <si>
    <t>tx_d8a_crude_tot_np_res_nb</t>
  </si>
  <si>
    <t>Texas RRC District 8A (Total Non-Producing Reserves Mbbls)</t>
  </si>
  <si>
    <t>tx_d8a_ng_prod_nb</t>
  </si>
  <si>
    <t>Texas RRC District 8A (Production MMcf)</t>
  </si>
  <si>
    <t>tx_d8a_ng_div_nb</t>
  </si>
  <si>
    <t>Texas RRC District 8A (Divestitures MMcf)</t>
  </si>
  <si>
    <t>tx_d8a_ng_acq_nb</t>
  </si>
  <si>
    <t>Texas RRC District 8A (Acquisitions MMcf)</t>
  </si>
  <si>
    <t>tx_d8a_ng_exdisc_nb</t>
  </si>
  <si>
    <t>Texas RRC District 8A (Extensions and Discoveries MMcf)</t>
  </si>
  <si>
    <t>tx_d8a_ng_tot_p_res_nb</t>
  </si>
  <si>
    <t>Texas RRC District 8A (Total Producing Reserves MMcf)</t>
  </si>
  <si>
    <t>tx_d8a_ng_tot_np_res_nb</t>
  </si>
  <si>
    <t>Texas RRC District 8A (Total Non-Producing Reserves MMcf)</t>
  </si>
  <si>
    <t>tx_d8a_p4_comments_tx</t>
  </si>
  <si>
    <t>Texas RRC District 8A (Comments (use as much space as needed))</t>
  </si>
  <si>
    <t>tx_d9_crude_prod_nb</t>
  </si>
  <si>
    <t>Texas RRC District 9 (Production Mbbls)</t>
  </si>
  <si>
    <t>tx_d9_crude_div_nb</t>
  </si>
  <si>
    <t>Texas RRC District 9 (Divestitures Mbbls)</t>
  </si>
  <si>
    <t>tx_d9_crude_acq_nb</t>
  </si>
  <si>
    <t>Texas RRC District 9 (Acquisitions Mbbls)</t>
  </si>
  <si>
    <t>tx_d9_crude_exdisc_nb</t>
  </si>
  <si>
    <t>Texas RRC District 9 (Extensions and Discoveries Mbbls)</t>
  </si>
  <si>
    <t>tx_d9_crude_tot_p_res_nb</t>
  </si>
  <si>
    <t>Texas RRC District 9 (Total Producing Reserves Mbbls)</t>
  </si>
  <si>
    <t>tx_d9_crude_tot_np_res_nb</t>
  </si>
  <si>
    <t>Texas RRC District 9 (Total Non-Producing Reserves Mbbls)</t>
  </si>
  <si>
    <t>tx_d9_ng_prod_nb</t>
  </si>
  <si>
    <t>Texas RRC District 9 (Production MMcf)</t>
  </si>
  <si>
    <t>tx_d9_ng_div_nb</t>
  </si>
  <si>
    <t>Texas RRC District 9 (Divestitures MMcf)</t>
  </si>
  <si>
    <t>tx_d9_ng_acq_nb</t>
  </si>
  <si>
    <t>Texas RRC District 9 (Acquisitions MMcf)</t>
  </si>
  <si>
    <t>tx_d9_ng_exdisc_nb</t>
  </si>
  <si>
    <t>Texas RRC District 9 (Extensions and Discoveries MMcf)</t>
  </si>
  <si>
    <t>tx_d9_ng_tot_p_res_nb</t>
  </si>
  <si>
    <t>Texas RRC District 9 (Total Producing Reserves MMcf)</t>
  </si>
  <si>
    <t>tx_d9_ng_tot_np_res_nb</t>
  </si>
  <si>
    <t>Texas RRC District 9 (Total Non-Producing Reserves MMcf)</t>
  </si>
  <si>
    <t>tx_d9_p4_comments_tx</t>
  </si>
  <si>
    <t>Texas RRC District 9 (Comments (use as much space as needed))</t>
  </si>
  <si>
    <t>tx_d10_crude_prod_nb</t>
  </si>
  <si>
    <t>Texas RRC District 10 (Production Mbbls)</t>
  </si>
  <si>
    <t>tx_d10_crude_div_nb</t>
  </si>
  <si>
    <t>Texas RRC District 10 (Divestitures Mbbls)</t>
  </si>
  <si>
    <t>tx_d10_crude_acq_nb</t>
  </si>
  <si>
    <t>Texas RRC District 10 (Acquisitions Mbbls)</t>
  </si>
  <si>
    <t>tx_d10_crude_exdisc_nb</t>
  </si>
  <si>
    <t>Texas RRC District 10 (Extensions and Discoveries Mbbls)</t>
  </si>
  <si>
    <t>tx_d10_crude_tot_p_res_nb</t>
  </si>
  <si>
    <t>Texas RRC District 10 (Total Producing Reserves Mbbls)</t>
  </si>
  <si>
    <t>tx_d10_crude_tot_np_res_nb</t>
  </si>
  <si>
    <t>Texas RRC District 10 (Total Non-Producing Reserves Mbbls)</t>
  </si>
  <si>
    <t>tx_d10_ng_prod_nb</t>
  </si>
  <si>
    <t>Texas RRC District 10 (Production MMcf)</t>
  </si>
  <si>
    <t>tx_d10_ng_div_nb</t>
  </si>
  <si>
    <t>Texas RRC District 10 (Divestitures MMcf)</t>
  </si>
  <si>
    <t>tx_d10_ng_acq_nb</t>
  </si>
  <si>
    <t>Texas RRC District 10 (Acquisitions MMcf)</t>
  </si>
  <si>
    <t>tx_d10_ng_exdisc_nb</t>
  </si>
  <si>
    <t>Texas RRC District 10 (Extensions and Discoveries MMcf)</t>
  </si>
  <si>
    <t>tx_d10_ng_tot_p_res_nb</t>
  </si>
  <si>
    <t>Texas RRC District 10 (Total Producing Reserves MMcf)</t>
  </si>
  <si>
    <t>tx_d10_ng_tot_np_res_nb</t>
  </si>
  <si>
    <t>Texas RRC District 10 (Total Non-Producing Reserves MMcf)</t>
  </si>
  <si>
    <t>tx_d10_p4_comments_tx</t>
  </si>
  <si>
    <t>Texas RRC District 10 (Comments (use as much space as needed))</t>
  </si>
  <si>
    <t>tx_off_crude_prod_nb</t>
  </si>
  <si>
    <t>Texas State Offshore (Production Mbbls)</t>
  </si>
  <si>
    <t>tx_off_crude_div_nb</t>
  </si>
  <si>
    <t>Texas State Offshore (Divestitures Mbbls)</t>
  </si>
  <si>
    <t>tx_off_crude_acq_nb</t>
  </si>
  <si>
    <t>Texas State Offshore (Acquisitions Mbbls)</t>
  </si>
  <si>
    <t>tx_off_crude_exdisc_nb</t>
  </si>
  <si>
    <t>Texas State Offshore (Extensions and Discoveries Mbbls)</t>
  </si>
  <si>
    <t>tx_off_crude_tot_p_res_nb</t>
  </si>
  <si>
    <t>Texas State Offshore (Total Producing Reserves Mbbls)</t>
  </si>
  <si>
    <t>tx_off_crude_tot_np_res_nb</t>
  </si>
  <si>
    <t>Texas State Offshore (Total Non-Producing Reserves Mbbls)</t>
  </si>
  <si>
    <t>tx_off_ng_prod_nb</t>
  </si>
  <si>
    <t>Texas State Offshore (Production MMcf)</t>
  </si>
  <si>
    <t>tx_off_ng_div_nb</t>
  </si>
  <si>
    <t>Texas State Offshore (Divestitures MMcf)</t>
  </si>
  <si>
    <t>tx_off_ng_acq_nb</t>
  </si>
  <si>
    <t>Texas State Offshore (Acquisitions MMcf)</t>
  </si>
  <si>
    <t>tx_off_ng_exdisc_nb</t>
  </si>
  <si>
    <t>Texas State Offshore (Extensions and Discoveries MMcf)</t>
  </si>
  <si>
    <t>tx_off_ng_tot_p_res_nb</t>
  </si>
  <si>
    <t>Texas State Offshore (Total Producing Reserves MMcf)</t>
  </si>
  <si>
    <t>tx_off_ng_tot_np_res_nb</t>
  </si>
  <si>
    <t>Texas State Offshore (Total Non-Producing Reserves MMcf)</t>
  </si>
  <si>
    <t>tx_off_p4_comments_tx</t>
  </si>
  <si>
    <t>Texas State Offshore (Comments (use as much space as needed))</t>
  </si>
  <si>
    <t>tx_st_crude_prod_nb</t>
  </si>
  <si>
    <t>Texas Subtotal (auto-calculated) (Production Mbbls)</t>
  </si>
  <si>
    <t>tx_st_crude_div_nb</t>
  </si>
  <si>
    <t>Texas Subtotal (auto-calculated) (Divestitures Mbbls)</t>
  </si>
  <si>
    <t>tx_st_crude_acq_nb</t>
  </si>
  <si>
    <t>Texas Subtotal (auto-calculated) (Acquisitions Mbbls)</t>
  </si>
  <si>
    <t>tx_st_crude_exdisc_nb</t>
  </si>
  <si>
    <t>Texas Subtotal (auto-calculated) (Extensions and Discoveries Mbbls)</t>
  </si>
  <si>
    <t>tx_st_crude_tot_p_res_nb</t>
  </si>
  <si>
    <t>Texas Subtotal (auto-calculated) (Total Producing Reserves Mbbls)</t>
  </si>
  <si>
    <t>tx_st_crude_tot_np_res_nb</t>
  </si>
  <si>
    <t>Texas Subtotal (auto-calculated) (Total Non-Producing Reserves Mbbls)</t>
  </si>
  <si>
    <t>tx_st_ng_prod_nb</t>
  </si>
  <si>
    <t>Texas Subtotal (auto-calculated) (Production MMcf)</t>
  </si>
  <si>
    <t>tx_st_ng_div_nb</t>
  </si>
  <si>
    <t>Texas Subtotal (auto-calculated) (Divestitures MMcf)</t>
  </si>
  <si>
    <t>tx_st_ng_acq_nb</t>
  </si>
  <si>
    <t>Texas Subtotal (auto-calculated) (Acquisitions MMcf)</t>
  </si>
  <si>
    <t>tx_st_ng_exdisc_nb</t>
  </si>
  <si>
    <t>Texas Subtotal (auto-calculated) (Extensions and Discoveries MMcf)</t>
  </si>
  <si>
    <t>tx_st_ng_tot_p_res_nb</t>
  </si>
  <si>
    <t>Texas Subtotal (auto-calculated) (Total Producing Reserves MMcf)</t>
  </si>
  <si>
    <t>tx_st_ng_tot_np_res_nb</t>
  </si>
  <si>
    <t>Texas Subtotal (auto-calculated) (Total Non-Producing Reserves MMcf)</t>
  </si>
  <si>
    <t>tx_st_p4_comments_tx</t>
  </si>
  <si>
    <t>Texas Subtotal (auto-calculated) (Comments (use as much space as needed))</t>
  </si>
  <si>
    <t>ut_crude_prod_nb</t>
  </si>
  <si>
    <t>Utah (Production Mbbls)</t>
  </si>
  <si>
    <t>ut_crude_div_nb</t>
  </si>
  <si>
    <t>Utah (Divestitures Mbbls)</t>
  </si>
  <si>
    <t>ut_crude_acq_nb</t>
  </si>
  <si>
    <t>Utah (Acquisitions Mbbls)</t>
  </si>
  <si>
    <t>ut_crude_exdisc_nb</t>
  </si>
  <si>
    <t>Utah (Extensions and Discoveries Mbbls)</t>
  </si>
  <si>
    <t>ut_crude_tot_p_res_nb</t>
  </si>
  <si>
    <t>Utah (Total Producing Reserves Mbbls)</t>
  </si>
  <si>
    <t>ut_crude_tot_np_res_nb</t>
  </si>
  <si>
    <t>Utah (Total Non-Producing Reserves Mbbls)</t>
  </si>
  <si>
    <t>ut_ng_prod_nb</t>
  </si>
  <si>
    <t>Utah (Production MMcf)</t>
  </si>
  <si>
    <t>ut_ng_div_nb</t>
  </si>
  <si>
    <t>Utah (Divestitures MMcf)</t>
  </si>
  <si>
    <t>ut_ng_acq_nb</t>
  </si>
  <si>
    <t>Utah (Acquisitions MMcf)</t>
  </si>
  <si>
    <t>ut_ng_exdisc_nb</t>
  </si>
  <si>
    <t>Utah (Extensions and Discoveries MMcf)</t>
  </si>
  <si>
    <t>ut_ng_tot_p_res_nb</t>
  </si>
  <si>
    <t>Utah (Total Producing Reserves MMcf)</t>
  </si>
  <si>
    <t>ut_ng_tot_np_res_nb</t>
  </si>
  <si>
    <t>Utah (Total Non-Producing Reserves MMcf)</t>
  </si>
  <si>
    <t>ut_p4_comments_tx</t>
  </si>
  <si>
    <t>Utah (Comments (use as much space as needed))</t>
  </si>
  <si>
    <t>va_crude_prod_nb</t>
  </si>
  <si>
    <t>Virginia (Production Mbbls)</t>
  </si>
  <si>
    <t>va_crude_div_nb</t>
  </si>
  <si>
    <t>Virginia (Divestitures Mbbls)</t>
  </si>
  <si>
    <t>va_crude_acq_nb</t>
  </si>
  <si>
    <t>Virginia (Acquisitions Mbbls)</t>
  </si>
  <si>
    <t>va_crude_exdisc_nb</t>
  </si>
  <si>
    <t>Virginia (Extensions and Discoveries Mbbls)</t>
  </si>
  <si>
    <t>va_crude_tot_p_res_nb</t>
  </si>
  <si>
    <t>Virginia (Total Producing Reserves Mbbls)</t>
  </si>
  <si>
    <t>va_crude_tot_np_res_nb</t>
  </si>
  <si>
    <t>Virginia (Total Non-Producing Reserves Mbbls)</t>
  </si>
  <si>
    <t>va_ng_prod_nb</t>
  </si>
  <si>
    <t>Virginia (Production MMcf)</t>
  </si>
  <si>
    <t>va_ng_div_nb</t>
  </si>
  <si>
    <t>Virginia (Divestitures MMcf)</t>
  </si>
  <si>
    <t>va_ng_acq_nb</t>
  </si>
  <si>
    <t>Virginia (Acquisitions MMcf)</t>
  </si>
  <si>
    <t>va_ng_exdisc_nb</t>
  </si>
  <si>
    <t>Virginia (Extensions and Discoveries MMcf)</t>
  </si>
  <si>
    <t>va_ng_tot_p_res_nb</t>
  </si>
  <si>
    <t>Virginia (Total Producing Reserves MMcf)</t>
  </si>
  <si>
    <t>va_ng_tot_np_res_nb</t>
  </si>
  <si>
    <t>Virginia (Total Non-Producing Reserves MMcf)</t>
  </si>
  <si>
    <t>va_p4_comments_tx</t>
  </si>
  <si>
    <t>Virginia (Comments (use as much space as needed))</t>
  </si>
  <si>
    <t>wv_crude_prod_nb</t>
  </si>
  <si>
    <t>West Virginia (Production Mbbls)</t>
  </si>
  <si>
    <t>wv_crude_div_nb</t>
  </si>
  <si>
    <t>West Virginia (Divestitures Mbbls)</t>
  </si>
  <si>
    <t>wv_crude_acq_nb</t>
  </si>
  <si>
    <t>West Virginia (Acquisitions Mbbls)</t>
  </si>
  <si>
    <t>wv_crude_exdisc_nb</t>
  </si>
  <si>
    <t>West Virginia (Extensions and Discoveries Mbbls)</t>
  </si>
  <si>
    <t>wv_crude_tot_p_res_nb</t>
  </si>
  <si>
    <t>West Virginia (Total Producing Reserves Mbbls)</t>
  </si>
  <si>
    <t>wv_crude_tot_np_res_nb</t>
  </si>
  <si>
    <t>West Virginia (Total Non-Producing Reserves Mbbls)</t>
  </si>
  <si>
    <t>wv_ng_prod_nb</t>
  </si>
  <si>
    <t>West Virginia (Production MMcf)</t>
  </si>
  <si>
    <t>wv_ng_div_nb</t>
  </si>
  <si>
    <t>West Virginia (Divestitures MMcf)</t>
  </si>
  <si>
    <t>wv_ng_acq_nb</t>
  </si>
  <si>
    <t>West Virginia (Acquisitions MMcf)</t>
  </si>
  <si>
    <t>wv_ng_exdisc_nb</t>
  </si>
  <si>
    <t>West Virginia (Extensions and Discoveries MMcf)</t>
  </si>
  <si>
    <t>wv_ng_tot_p_res_nb</t>
  </si>
  <si>
    <t>West Virginia (Total Producing Reserves MMcf)</t>
  </si>
  <si>
    <t>wv_ng_tot_np_res_nb</t>
  </si>
  <si>
    <t>West Virginia (Total Non-Producing Reserves MMcf)</t>
  </si>
  <si>
    <t>wv_p4_comments_tx</t>
  </si>
  <si>
    <t>West Virginia (Comments (use as much space as needed))</t>
  </si>
  <si>
    <t>wy_crude_prod_nb</t>
  </si>
  <si>
    <t>Wyoming (Production Mbbls)</t>
  </si>
  <si>
    <t>wy_crude_div_nb</t>
  </si>
  <si>
    <t>Wyoming (Divestitures Mbbls)</t>
  </si>
  <si>
    <t>wy_crude_acq_nb</t>
  </si>
  <si>
    <t>Wyoming (Acquisitions Mbbls)</t>
  </si>
  <si>
    <t>wy_crude_exdisc_nb</t>
  </si>
  <si>
    <t>Wyoming (Extensions and Discoveries Mbbls)</t>
  </si>
  <si>
    <t>wy_crude_tot_p_res_nb</t>
  </si>
  <si>
    <t>Wyoming (Total Producing Reserves Mbbls)</t>
  </si>
  <si>
    <t>wy_crude_tot_np_res_nb</t>
  </si>
  <si>
    <t>Wyoming (Total Non-Producing Reserves Mbbls)</t>
  </si>
  <si>
    <t>wy_ng_prod_nb</t>
  </si>
  <si>
    <t>Wyoming (Production MMcf)</t>
  </si>
  <si>
    <t>wy_ng_div_nb</t>
  </si>
  <si>
    <t>Wyoming (Divestitures MMcf)</t>
  </si>
  <si>
    <t>wy_ng_acq_nb</t>
  </si>
  <si>
    <t>Wyoming (Acquisitions MMcf)</t>
  </si>
  <si>
    <t>wy_ng_exdisc_nb</t>
  </si>
  <si>
    <t>Wyoming (Extensions and Discoveries MMcf)</t>
  </si>
  <si>
    <t>wy_ng_tot_p_res_nb</t>
  </si>
  <si>
    <t>Wyoming (Total Producing Reserves MMcf)</t>
  </si>
  <si>
    <t>wy_ng_tot_np_res_nb</t>
  </si>
  <si>
    <t>Wyoming (Total Non-Producing Reserves MMcf)</t>
  </si>
  <si>
    <t>wy_p4_comments_tx</t>
  </si>
  <si>
    <t>Wyoming (Comments (use as much space as needed))</t>
  </si>
  <si>
    <t>fo_gom_c_crude_prod_nb</t>
  </si>
  <si>
    <t>Federal Offshore Gulf of Mexico (Central Planning Area)ᵃ (Production Mbbls)</t>
  </si>
  <si>
    <t>fo_gom_c_crude_div_nb</t>
  </si>
  <si>
    <t>Federal Offshore Gulf of Mexico (Central Planning Area)ᵃ (Divestitures Mbbls)</t>
  </si>
  <si>
    <t>fo_gom_c_crude_acq_nb</t>
  </si>
  <si>
    <t>Federal Offshore Gulf of Mexico (Central Planning Area)ᵃ (Acquisitions Mbbls)</t>
  </si>
  <si>
    <t>fo_gom_c_crude_exdisc_nb</t>
  </si>
  <si>
    <t>Federal Offshore Gulf of Mexico (Central Planning Area)ᵃ (Extensions and Discoveries Mbbls)</t>
  </si>
  <si>
    <t>fo_gom_c_crude_tot_p_res_nb</t>
  </si>
  <si>
    <t>Federal Offshore Gulf of Mexico (Central Planning Area)ᵃ (Total Producing Reserves Mbbls)</t>
  </si>
  <si>
    <t>fo_gom_c_crude_tot_np_res_nb</t>
  </si>
  <si>
    <t>Federal Offshore Gulf of Mexico (Central Planning Area)ᵃ (Total Non-Producing Reserves Mbbls)</t>
  </si>
  <si>
    <t>fo_gom_c_ng_prod_nb</t>
  </si>
  <si>
    <t>Federal Offshore Gulf of Mexico (Central Planning Area)ᵃ (Production MMcf)</t>
  </si>
  <si>
    <t>fo_gom_c_ng_div_nb</t>
  </si>
  <si>
    <t>Federal Offshore Gulf of Mexico (Central Planning Area)ᵃ (Divestitures MMcf)</t>
  </si>
  <si>
    <t>fo_gom_c_ng_acq_nb</t>
  </si>
  <si>
    <t>Federal Offshore Gulf of Mexico (Central Planning Area)ᵃ (Acquisitions MMcf)</t>
  </si>
  <si>
    <t>fo_gom_c_ng_exdisc_nb</t>
  </si>
  <si>
    <t>Federal Offshore Gulf of Mexico (Central Planning Area)ᵃ (Extensions and Discoveries MMcf)</t>
  </si>
  <si>
    <t>fo_gom_c_ng_tot_p_res_nb</t>
  </si>
  <si>
    <t>Federal Offshore Gulf of Mexico (Central Planning Area)ᵃ (Total Producing Reserves MMcf)</t>
  </si>
  <si>
    <t>fo_gom_c_ng_tot_np_res_nb</t>
  </si>
  <si>
    <t>Federal Offshore Gulf of Mexico (Central Planning Area)ᵃ (Total Non-Producing Reserves MMcf)</t>
  </si>
  <si>
    <t>fo_gom_c_p4_comments_tx</t>
  </si>
  <si>
    <t>Federal Offshore Gulf of Mexico (Central Planning Area)ᵃ (Comments (use as much space as needed))</t>
  </si>
  <si>
    <t>fo_gom_e_crude_prod_nb</t>
  </si>
  <si>
    <t>Federal Offshore Gulf of Mexico (Eastern Planning Area) (Production Mbbls)</t>
  </si>
  <si>
    <t>fo_gom_e_crude_div_nb</t>
  </si>
  <si>
    <t>Federal Offshore Gulf of Mexico (Eastern Planning Area) (Divestitures Mbbls)</t>
  </si>
  <si>
    <t>fo_gom_e_crude_acq_nb</t>
  </si>
  <si>
    <t>Federal Offshore Gulf of Mexico (Eastern Planning Area) (Acquisitions Mbbls)</t>
  </si>
  <si>
    <t>fo_gom_e_crude_exdisc_nb</t>
  </si>
  <si>
    <t>Federal Offshore Gulf of Mexico (Eastern Planning Area) (Extensions and Discoveries Mbbls)</t>
  </si>
  <si>
    <t>fo_gom_e_crude_tot_p_res_nb</t>
  </si>
  <si>
    <t>Federal Offshore Gulf of Mexico (Eastern Planning Area) (Total Producing Reserves Mbbls)</t>
  </si>
  <si>
    <t>fo_gom_e_crude_tot_np_res_nb</t>
  </si>
  <si>
    <t>Federal Offshore Gulf of Mexico (Eastern Planning Area) (Total Non-Producing Reserves Mbbls)</t>
  </si>
  <si>
    <t>fo_gom_e_ng_prod_nb</t>
  </si>
  <si>
    <t>Federal Offshore Gulf of Mexico (Eastern Planning Area) (Production MMcf)</t>
  </si>
  <si>
    <t>fo_gom_e_ng_div_nb</t>
  </si>
  <si>
    <t>Federal Offshore Gulf of Mexico (Eastern Planning Area) (Divestitures MMcf)</t>
  </si>
  <si>
    <t>fo_gom_e_ng_acq_nb</t>
  </si>
  <si>
    <t>Federal Offshore Gulf of Mexico (Eastern Planning Area) (Acquisitions MMcf)</t>
  </si>
  <si>
    <t>fo_gom_e_ng_exdisc_nb</t>
  </si>
  <si>
    <t>Federal Offshore Gulf of Mexico (Eastern Planning Area) (Extensions and Discoveries MMcf)</t>
  </si>
  <si>
    <t>fo_gom_e_ng_tot_p_res_nb</t>
  </si>
  <si>
    <t>Federal Offshore Gulf of Mexico (Eastern Planning Area) (Total Producing Reserves MMcf)</t>
  </si>
  <si>
    <t>fo_gom_e_ng_tot_np_res_nb</t>
  </si>
  <si>
    <t>Federal Offshore Gulf of Mexico (Eastern Planning Area) (Total Non-Producing Reserves MMcf)</t>
  </si>
  <si>
    <t>fo_gom_e_p4_comments_tx</t>
  </si>
  <si>
    <t>Federal Offshore Gulf of Mexico (Eastern Planning Area) (Comments (use as much space as needed))</t>
  </si>
  <si>
    <t>fo_gom_w_crude_prod_nb</t>
  </si>
  <si>
    <t>Federal Offshore Gulf of Mexico (Western Planning Area) (Production Mbbls)</t>
  </si>
  <si>
    <t>fo_gom_w_crude_div_nb</t>
  </si>
  <si>
    <t>Federal Offshore Gulf of Mexico (Western Planning Area) (Divestitures Mbbls)</t>
  </si>
  <si>
    <t>fo_gom_w_crude_acq_nb</t>
  </si>
  <si>
    <t>Federal Offshore Gulf of Mexico (Western Planning Area) (Acquisitions Mbbls)</t>
  </si>
  <si>
    <t>fo_gom_w_crude_exdisc_nb</t>
  </si>
  <si>
    <t>Federal Offshore Gulf of Mexico (Western Planning Area) (Extensions and Discoveries Mbbls)</t>
  </si>
  <si>
    <t>fo_gom_w_crude_tot_p_res_nb</t>
  </si>
  <si>
    <t>Federal Offshore Gulf of Mexico (Western Planning Area) (Total Producing Reserves Mbbls)</t>
  </si>
  <si>
    <t>fo_gom_w_crude_tot_np_res_nb</t>
  </si>
  <si>
    <t>Federal Offshore Gulf of Mexico (Western Planning Area) (Total Non-Producing Reserves Mbbls)</t>
  </si>
  <si>
    <t>fo_gom_w_ng_prod_nb</t>
  </si>
  <si>
    <t>Federal Offshore Gulf of Mexico (Western Planning Area) (Production MMcf)</t>
  </si>
  <si>
    <t>fo_gom_w_ng_div_nb</t>
  </si>
  <si>
    <t>Federal Offshore Gulf of Mexico (Western Planning Area) (Divestitures MMcf)</t>
  </si>
  <si>
    <t>fo_gom_w_ng_acq_nb</t>
  </si>
  <si>
    <t>Federal Offshore Gulf of Mexico (Western Planning Area) (Acquisitions MMcf)</t>
  </si>
  <si>
    <t>fo_gom_w_ng_exdisc_nb</t>
  </si>
  <si>
    <t>Federal Offshore Gulf of Mexico (Western Planning Area) (Extensions and Discoveries MMcf)</t>
  </si>
  <si>
    <t>fo_gom_w_ng_tot_p_res_nb</t>
  </si>
  <si>
    <t>Federal Offshore Gulf of Mexico (Western Planning Area) (Total Producing Reserves MMcf)</t>
  </si>
  <si>
    <t>fo_gom_w_ng_tot_np_res_nb</t>
  </si>
  <si>
    <t>Federal Offshore Gulf of Mexico (Western Planning Area) (Total Non-Producing Reserves MMcf)</t>
  </si>
  <si>
    <t>fo_gom_w_p4_comments_tx</t>
  </si>
  <si>
    <t>Federal Offshore Gulf of Mexico (Western Planning Area) (Comments (use as much space as needed))</t>
  </si>
  <si>
    <t>fo_gom_st_crude_prod_nb</t>
  </si>
  <si>
    <t>Gulf Of Mexico Federal Subtotal (auto-calculated) (Production Mbbls)</t>
  </si>
  <si>
    <t>fo_gom_st_crude_div_nb</t>
  </si>
  <si>
    <t>Gulf Of Mexico Federal Subtotal (auto-calculated) (Divestitures Mbbls)</t>
  </si>
  <si>
    <t>fo_gom_st_crude_acq_nb</t>
  </si>
  <si>
    <t>Gulf Of Mexico Federal Subtotal (auto-calculated) (Acquisitions Mbbls)</t>
  </si>
  <si>
    <t>fo_gom_st_crude_exdisc_nb</t>
  </si>
  <si>
    <t>Gulf Of Mexico Federal Subtotal (auto-calculated) (Extensions and Discoveries Mbbls)</t>
  </si>
  <si>
    <t>fo_gom_st_crude_tot_p_res_nb</t>
  </si>
  <si>
    <t>Gulf Of Mexico Federal Subtotal (auto-calculated) (Total Producing Reserves Mbbls)</t>
  </si>
  <si>
    <t>fo_gom_st_crude_tot_np_res_nb</t>
  </si>
  <si>
    <t>Gulf Of Mexico Federal Subtotal (auto-calculated) (Total Non-Producing Reserves Mbbls)</t>
  </si>
  <si>
    <t>fo_gom_st_ng_prod_nb</t>
  </si>
  <si>
    <t>Gulf Of Mexico Federal Subtotal (auto-calculated) (Production MMcf)</t>
  </si>
  <si>
    <t>fo_gom_st_ng_div_nb</t>
  </si>
  <si>
    <t>Gulf Of Mexico Federal Subtotal (auto-calculated) (Divestitures MMcf)</t>
  </si>
  <si>
    <t>fo_gom_st_ng_acq_nb</t>
  </si>
  <si>
    <t>Gulf Of Mexico Federal Subtotal (auto-calculated) (Acquisitions MMcf)</t>
  </si>
  <si>
    <t>fo_gom_st_ng_exdisc_nb</t>
  </si>
  <si>
    <t>Gulf Of Mexico Federal Subtotal (auto-calculated) (Extensions and Discoveries MMcf)</t>
  </si>
  <si>
    <t>fo_gom_st_ng_tot_p_res_nb</t>
  </si>
  <si>
    <t>Gulf Of Mexico Federal Subtotal (auto-calculated) (Total Producing Reserves MMcf)</t>
  </si>
  <si>
    <t>fo_gom_st_ng_tot_np_res_nb</t>
  </si>
  <si>
    <t>Gulf Of Mexico Federal Subtotal (auto-calculated) (Total Non-Producing Reserves MMcf)</t>
  </si>
  <si>
    <t>fo_gom_st_p4_comments_tx</t>
  </si>
  <si>
    <t>Gulf Of Mexico Federal Subtotal (auto-calculated) (Comments (use as much space as needed))</t>
  </si>
  <si>
    <t>fo_p_ca_crude_prod_nb</t>
  </si>
  <si>
    <t>Federal Offshore Pacific (California) (Production Mbbls)</t>
  </si>
  <si>
    <t>fo_p_ca_crude_div_nb</t>
  </si>
  <si>
    <t>Federal Offshore Pacific (California) (Divestitures Mbbls)</t>
  </si>
  <si>
    <t>fo_p_ca_crude_acq_nb</t>
  </si>
  <si>
    <t>Federal Offshore Pacific (California) (Acquisitions Mbbls)</t>
  </si>
  <si>
    <t>fo_p_ca_crude_exdisc_nb</t>
  </si>
  <si>
    <t>Federal Offshore Pacific (California) (Extensions and Discoveries Mbbls)</t>
  </si>
  <si>
    <t>fo_p_ca_crude_tot_p_res_nb</t>
  </si>
  <si>
    <t>Federal Offshore Pacific (California) (Total Producing Reserves Mbbls)</t>
  </si>
  <si>
    <t>fo_p_ca_crude_tot_np_res_nb</t>
  </si>
  <si>
    <t>Federal Offshore Pacific (California) (Total Non-Producing Reserves Mbbls)</t>
  </si>
  <si>
    <t>fo_p_ca_ng_prod_nb</t>
  </si>
  <si>
    <t>Federal Offshore Pacific (California) (Production MMcf)</t>
  </si>
  <si>
    <t>fo_p_ca_ng_div_nb</t>
  </si>
  <si>
    <t>Federal Offshore Pacific (California) (Divestitures MMcf)</t>
  </si>
  <si>
    <t>fo_p_ca_ng_acq_nb</t>
  </si>
  <si>
    <t>Federal Offshore Pacific (California) (Acquisitions MMcf)</t>
  </si>
  <si>
    <t>fo_p_ca_ng_exdisc_nb</t>
  </si>
  <si>
    <t>Federal Offshore Pacific (California) (Extensions and Discoveries MMcf)</t>
  </si>
  <si>
    <t>fo_p_ca_ng_tot_p_res_nb</t>
  </si>
  <si>
    <t>Federal Offshore Pacific (California) (Total Producing Reserves MMcf)</t>
  </si>
  <si>
    <t>fo_p_ca_ng_tot_np_res_nb</t>
  </si>
  <si>
    <t>Federal Offshore Pacific (California) (Total Non-Producing Reserves MMcf)</t>
  </si>
  <si>
    <t>fo_p_ca_p4_comments_tx</t>
  </si>
  <si>
    <t>Federal Offshore Pacific (California) (Comments (use as much space as needed))</t>
  </si>
  <si>
    <t>fo_st_crude_prod_nb</t>
  </si>
  <si>
    <t>All Federal Offshore Subtotal (auto-calculated) (Production Mbbls)</t>
  </si>
  <si>
    <t>fo_st_crude_div_nb</t>
  </si>
  <si>
    <t>All Federal Offshore Subtotal (auto-calculated) (Divestitures Mbbls)</t>
  </si>
  <si>
    <t>fo_st_crude_acq_nb</t>
  </si>
  <si>
    <t>All Federal Offshore Subtotal (auto-calculated) (Acquisitions Mbbls)</t>
  </si>
  <si>
    <t>fo_st_crude_exdisc_nb</t>
  </si>
  <si>
    <t>All Federal Offshore Subtotal (auto-calculated) (Extensions and Discoveries Mbbls)</t>
  </si>
  <si>
    <t>fo_st_crude_tot_p_res_nb</t>
  </si>
  <si>
    <t>All Federal Offshore Subtotal (auto-calculated) (Total Producing Reserves Mbbls)</t>
  </si>
  <si>
    <t>fo_st_crude_tot_np_res_nb</t>
  </si>
  <si>
    <t>All Federal Offshore Subtotal (auto-calculated) (Total Non-Producing Reserves Mbbls)</t>
  </si>
  <si>
    <t>fo_st_ng_prod_nb</t>
  </si>
  <si>
    <t>All Federal Offshore Subtotal (auto-calculated) (Production MMcf)</t>
  </si>
  <si>
    <t>fo_st_ng_div_nb</t>
  </si>
  <si>
    <t>All Federal Offshore Subtotal (auto-calculated) (Divestitures MMcf)</t>
  </si>
  <si>
    <t>fo_st_ng_acq_nb</t>
  </si>
  <si>
    <t>All Federal Offshore Subtotal (auto-calculated) (Acquisitions MMcf)</t>
  </si>
  <si>
    <t>fo_st_ng_exdisc_nb</t>
  </si>
  <si>
    <t>All Federal Offshore Subtotal (auto-calculated) (Extensions and Discoveries MMcf)</t>
  </si>
  <si>
    <t>fo_st_ng_tot_p_res_nb</t>
  </si>
  <si>
    <t>All Federal Offshore Subtotal (auto-calculated) (Total Producing Reserves MMcf)</t>
  </si>
  <si>
    <t>fo_st_ng_tot_np_res_nb</t>
  </si>
  <si>
    <t>All Federal Offshore Subtotal (auto-calculated) (Total Non-Producing Reserves MMcf)</t>
  </si>
  <si>
    <t>fo_st_p4_comments_tx</t>
  </si>
  <si>
    <t>All Federal Offshore Subtotal (auto-calculated) (Comments (use as much space as needed))</t>
  </si>
  <si>
    <t>os_az_crude_prod_nb</t>
  </si>
  <si>
    <t>Arizona (Production Mbbls)</t>
  </si>
  <si>
    <t>os_az_crude_div_nb</t>
  </si>
  <si>
    <t>Arizona (Divestitures Mbbls)</t>
  </si>
  <si>
    <t>os_az_crude_acq_nb</t>
  </si>
  <si>
    <t>Arizona (Acquisitions Mbbls)</t>
  </si>
  <si>
    <t>os_az_crude_exdisc_nb</t>
  </si>
  <si>
    <t>Arizona (Extensions and Discoveries Mbbls)</t>
  </si>
  <si>
    <t>os_az_crude_tot_p_res_nb</t>
  </si>
  <si>
    <t>Arizona (Total Producing Reserves Mbbls)</t>
  </si>
  <si>
    <t>os_az_crude_tot_np_res_nb</t>
  </si>
  <si>
    <t>Arizona (Total Non-Producing Reserves Mbbls)</t>
  </si>
  <si>
    <t>os_az_ng_prod_nb</t>
  </si>
  <si>
    <t>Arizona (Production MMcf)</t>
  </si>
  <si>
    <t>os_az_ng_div_nb</t>
  </si>
  <si>
    <t>Arizona (Divestitures MMcf)</t>
  </si>
  <si>
    <t>os_az_ng_acq_nb</t>
  </si>
  <si>
    <t>Arizona (Acquisitions MMcf)</t>
  </si>
  <si>
    <t>os_az_ng_exdisc_nb</t>
  </si>
  <si>
    <t>Arizona (Extensions and Discoveries MMcf)</t>
  </si>
  <si>
    <t>os_az_ng_tot_p_res_nb</t>
  </si>
  <si>
    <t>Arizona (Total Producing Reserves MMcf)</t>
  </si>
  <si>
    <t>os_az_ng_tot_np_res_nb</t>
  </si>
  <si>
    <t>Arizona (Total Non-Producing Reserves MMcf)</t>
  </si>
  <si>
    <t>os_az_p4_comments_tx</t>
  </si>
  <si>
    <t>Arizona (Comments (use as much space as needed))</t>
  </si>
  <si>
    <t>os_fl_crude_prod_nb</t>
  </si>
  <si>
    <t>Florida (Production Mbbls)</t>
  </si>
  <si>
    <t>os_fl_crude_div_nb</t>
  </si>
  <si>
    <t>Florida (Divestitures Mbbls)</t>
  </si>
  <si>
    <t>os_fl_crude_acq_nb</t>
  </si>
  <si>
    <t>Florida (Acquisitions Mbbls)</t>
  </si>
  <si>
    <t>os_fl_crude_exdisc_nb</t>
  </si>
  <si>
    <t>Florida (Extensions and Discoveries Mbbls)</t>
  </si>
  <si>
    <t>os_fl_crude_tot_p_res_nb</t>
  </si>
  <si>
    <t>Florida (Total Producing Reserves Mbbls)</t>
  </si>
  <si>
    <t>os_fl_crude_tot_np_res_nb</t>
  </si>
  <si>
    <t>Florida (Total Non-Producing Reserves Mbbls)</t>
  </si>
  <si>
    <t>os_fl_ng_prod_nb</t>
  </si>
  <si>
    <t>Florida (Production MMcf)</t>
  </si>
  <si>
    <t>os_fl_ng_div_nb</t>
  </si>
  <si>
    <t>Florida (Divestitures MMcf)</t>
  </si>
  <si>
    <t>os_fl_ng_acq_nb</t>
  </si>
  <si>
    <t>Florida (Acquisitions MMcf)</t>
  </si>
  <si>
    <t>os_fl_ng_exdisc_nb</t>
  </si>
  <si>
    <t>Florida (Extensions and Discoveries MMcf)</t>
  </si>
  <si>
    <t>os_fl_ng_tot_p_res_nb</t>
  </si>
  <si>
    <t>Florida (Total Producing Reserves MMcf)</t>
  </si>
  <si>
    <t>os_fl_ng_tot_np_res_nb</t>
  </si>
  <si>
    <t>Florida (Total Non-Producing Reserves MMcf)</t>
  </si>
  <si>
    <t>os_fl_p4_comments_tx</t>
  </si>
  <si>
    <t>Florida (Comments (use as much space as needed))</t>
  </si>
  <si>
    <t>os_id_crude_prod_nb</t>
  </si>
  <si>
    <t>Idaho (Production Mbbls)</t>
  </si>
  <si>
    <t>os_id_crude_div_nb</t>
  </si>
  <si>
    <t>Idaho (Divestitures Mbbls)</t>
  </si>
  <si>
    <t>os_id_crude_acq_nb</t>
  </si>
  <si>
    <t>Idaho (Acquisitions Mbbls)</t>
  </si>
  <si>
    <t>os_id_crude_exdisc_nb</t>
  </si>
  <si>
    <t>Idaho (Extensions and Discoveries Mbbls)</t>
  </si>
  <si>
    <t>os_id_crude_tot_p_res_nb</t>
  </si>
  <si>
    <t>Idaho (Total Producing Reserves Mbbls)</t>
  </si>
  <si>
    <t>os_id_crude_tot_np_res_nb</t>
  </si>
  <si>
    <t>Idaho (Total Non-Producing Reserves Mbbls)</t>
  </si>
  <si>
    <t>os_id_ng_prod_nb</t>
  </si>
  <si>
    <t>Idaho (Production MMcf)</t>
  </si>
  <si>
    <t>os_id_ng_div_nb</t>
  </si>
  <si>
    <t>Idaho (Divestitures MMcf)</t>
  </si>
  <si>
    <t>os_id_ng_acq_nb</t>
  </si>
  <si>
    <t>Idaho (Acquisitions MMcf)</t>
  </si>
  <si>
    <t>os_id_ng_exdisc_nb</t>
  </si>
  <si>
    <t>Idaho (Extensions and Discoveries MMcf)</t>
  </si>
  <si>
    <t>os_id_ng_tot_p_res_nb</t>
  </si>
  <si>
    <t>Idaho (Total Producing Reserves MMcf)</t>
  </si>
  <si>
    <t>os_id_ng_tot_np_res_nb</t>
  </si>
  <si>
    <t>Idaho (Total Non-Producing Reserves MMcf)</t>
  </si>
  <si>
    <t>os_id_p4_comments_tx</t>
  </si>
  <si>
    <t>Idaho (Comments (use as much space as needed))</t>
  </si>
  <si>
    <t>os_il_crude_prod_nb</t>
  </si>
  <si>
    <t>Illinois (Production Mbbls)</t>
  </si>
  <si>
    <t>os_il_crude_div_nb</t>
  </si>
  <si>
    <t>Illinois (Divestitures Mbbls)</t>
  </si>
  <si>
    <t>os_il_crude_acq_nb</t>
  </si>
  <si>
    <t>Illinois (Acquisitions Mbbls)</t>
  </si>
  <si>
    <t>os_il_crude_exdisc_nb</t>
  </si>
  <si>
    <t>Illinois (Extensions and Discoveries Mbbls)</t>
  </si>
  <si>
    <t>os_il_crude_tot_p_res_nb</t>
  </si>
  <si>
    <t>Illinois (Total Producing Reserves Mbbls)</t>
  </si>
  <si>
    <t>os_il_crude_tot_np_res_nb</t>
  </si>
  <si>
    <t>Illinois (Total Non-Producing Reserves Mbbls)</t>
  </si>
  <si>
    <t>os_il_ng_prod_nb</t>
  </si>
  <si>
    <t>Illinois (Production MMcf)</t>
  </si>
  <si>
    <t>os_il_ng_div_nb</t>
  </si>
  <si>
    <t>Illinois (Divestitures MMcf)</t>
  </si>
  <si>
    <t>os_il_ng_acq_nb</t>
  </si>
  <si>
    <t>Illinois (Acquisitions MMcf)</t>
  </si>
  <si>
    <t>os_il_ng_exdisc_nb</t>
  </si>
  <si>
    <t>Illinois (Extensions and Discoveries MMcf)</t>
  </si>
  <si>
    <t>os_il_ng_tot_p_res_nb</t>
  </si>
  <si>
    <t>Illinois (Total Producing Reserves MMcf)</t>
  </si>
  <si>
    <t>os_il_ng_tot_np_res_nb</t>
  </si>
  <si>
    <t>Illinois (Total Non-Producing Reserves MMcf)</t>
  </si>
  <si>
    <t>os_il_p4_comments_tx</t>
  </si>
  <si>
    <t>Illinois (Comments (use as much space as needed))</t>
  </si>
  <si>
    <t>os_in_crude_prod_nb</t>
  </si>
  <si>
    <t>Indiana (Production Mbbls)</t>
  </si>
  <si>
    <t>os_in_crude_div_nb</t>
  </si>
  <si>
    <t>Indiana (Divestitures Mbbls)</t>
  </si>
  <si>
    <t>os_in_crude_acq_nb</t>
  </si>
  <si>
    <t>Indiana (Acquisitions Mbbls)</t>
  </si>
  <si>
    <t>os_in_crude_exdisc_nb</t>
  </si>
  <si>
    <t>Indiana (Extensions and Discoveries Mbbls)</t>
  </si>
  <si>
    <t>os_in_crude_tot_p_res_nb</t>
  </si>
  <si>
    <t>Indiana (Total Producing Reserves Mbbls)</t>
  </si>
  <si>
    <t>os_in_crude_tot_np_res_nb</t>
  </si>
  <si>
    <t>Indiana (Total Non-Producing Reserves Mbbls)</t>
  </si>
  <si>
    <t>os_in_ng_prod_nb</t>
  </si>
  <si>
    <t>Indiana (Production MMcf)</t>
  </si>
  <si>
    <t>os_in_ng_div_nb</t>
  </si>
  <si>
    <t>Indiana (Divestitures MMcf)</t>
  </si>
  <si>
    <t>os_in_ng_acq_nb</t>
  </si>
  <si>
    <t>Indiana (Acquisitions MMcf)</t>
  </si>
  <si>
    <t>os_in_ng_exdisc_nb</t>
  </si>
  <si>
    <t>Indiana (Extensions and Discoveries MMcf)</t>
  </si>
  <si>
    <t>os_in_ng_tot_p_res_nb</t>
  </si>
  <si>
    <t>Indiana (Total Producing Reserves MMcf)</t>
  </si>
  <si>
    <t>os_in_ng_tot_np_res_nb</t>
  </si>
  <si>
    <t>Indiana (Total Non-Producing Reserves MMcf)</t>
  </si>
  <si>
    <t>os_in_p4_comments_tx</t>
  </si>
  <si>
    <t>Indiana (Comments (use as much space as needed))</t>
  </si>
  <si>
    <t>os_md_crude_prod_nb</t>
  </si>
  <si>
    <t>Maryland (Production Mbbls)</t>
  </si>
  <si>
    <t>os_md_crude_div_nb</t>
  </si>
  <si>
    <t>Maryland (Divestitures Mbbls)</t>
  </si>
  <si>
    <t>os_md_crude_acq_nb</t>
  </si>
  <si>
    <t>Maryland (Acquisitions Mbbls)</t>
  </si>
  <si>
    <t>os_md_crude_exdisc_nb</t>
  </si>
  <si>
    <t>Maryland (Extensions and Discoveries Mbbls)</t>
  </si>
  <si>
    <t>os_md_crude_tot_p_res_nb</t>
  </si>
  <si>
    <t>Maryland (Total Producing Reserves Mbbls)</t>
  </si>
  <si>
    <t>os_md_crude_tot_np_res_nb</t>
  </si>
  <si>
    <t>Maryland (Total Non-Producing Reserves Mbbls)</t>
  </si>
  <si>
    <t>os_md_ng_prod_nb</t>
  </si>
  <si>
    <t>Maryland (Production MMcf)</t>
  </si>
  <si>
    <t>os_md_ng_div_nb</t>
  </si>
  <si>
    <t>Maryland (Divestitures MMcf)</t>
  </si>
  <si>
    <t>os_md_ng_acq_nb</t>
  </si>
  <si>
    <t>Maryland (Acquisitions MMcf)</t>
  </si>
  <si>
    <t>os_md_ng_exdisc_nb</t>
  </si>
  <si>
    <t>Maryland (Extensions and Discoveries MMcf)</t>
  </si>
  <si>
    <t>os_md_ng_tot_p_res_nb</t>
  </si>
  <si>
    <t>Maryland (Total Producing Reserves MMcf)</t>
  </si>
  <si>
    <t>os_md_ng_tot_np_res_nb</t>
  </si>
  <si>
    <t>Maryland (Total Non-Producing Reserves MMcf)</t>
  </si>
  <si>
    <t>os_md_p4_comments_tx</t>
  </si>
  <si>
    <t>Maryland (Comments (use as much space as needed))</t>
  </si>
  <si>
    <t>os_mo_crude_prod_nb</t>
  </si>
  <si>
    <t>Missouri (Production Mbbls)</t>
  </si>
  <si>
    <t>os_mo_crude_div_nb</t>
  </si>
  <si>
    <t>Missouri (Divestitures Mbbls)</t>
  </si>
  <si>
    <t>os_mo_crude_acq_nb</t>
  </si>
  <si>
    <t>Missouri (Acquisitions Mbbls)</t>
  </si>
  <si>
    <t>os_mo_crude_exdisc_nb</t>
  </si>
  <si>
    <t>Missouri (Extensions and Discoveries Mbbls)</t>
  </si>
  <si>
    <t>os_mo_crude_tot_p_res_nb</t>
  </si>
  <si>
    <t>Missouri (Total Producing Reserves Mbbls)</t>
  </si>
  <si>
    <t>os_mo_crude_tot_np_res_nb</t>
  </si>
  <si>
    <t>Missouri (Total Non-Producing Reserves Mbbls)</t>
  </si>
  <si>
    <t>os_mo_ng_prod_nb</t>
  </si>
  <si>
    <t>Missouri (Production MMcf)</t>
  </si>
  <si>
    <t>os_mo_ng_div_nb</t>
  </si>
  <si>
    <t>Missouri (Divestitures MMcf)</t>
  </si>
  <si>
    <t>os_mo_ng_acq_nb</t>
  </si>
  <si>
    <t>Missouri (Acquisitions MMcf)</t>
  </si>
  <si>
    <t>os_mo_ng_exdisc_nb</t>
  </si>
  <si>
    <t>Missouri (Extensions and Discoveries MMcf)</t>
  </si>
  <si>
    <t>os_mo_ng_tot_p_res_nb</t>
  </si>
  <si>
    <t>Missouri (Total Producing Reserves MMcf)</t>
  </si>
  <si>
    <t>os_mo_ng_tot_np_res_nb</t>
  </si>
  <si>
    <t>Missouri (Total Non-Producing Reserves MMcf)</t>
  </si>
  <si>
    <t>os_mo_p4_comments_tx</t>
  </si>
  <si>
    <t>Missouri (Comments (use as much space as needed))</t>
  </si>
  <si>
    <t>os_nv_crude_prod_nb</t>
  </si>
  <si>
    <t>Nevada (Production Mbbls)</t>
  </si>
  <si>
    <t>os_nv_crude_div_nb</t>
  </si>
  <si>
    <t>Nevada (Divestitures Mbbls)</t>
  </si>
  <si>
    <t>os_nv_crude_acq_nb</t>
  </si>
  <si>
    <t>Nevada (Acquisitions Mbbls)</t>
  </si>
  <si>
    <t>os_nv_crude_exdisc_nb</t>
  </si>
  <si>
    <t>Nevada (Extensions and Discoveries Mbbls)</t>
  </si>
  <si>
    <t>os_nv_crude_tot_p_res_nb</t>
  </si>
  <si>
    <t>Nevada (Total Producing Reserves Mbbls)</t>
  </si>
  <si>
    <t>os_nv_crude_tot_np_res_nb</t>
  </si>
  <si>
    <t>Nevada (Total Non-Producing Reserves Mbbls)</t>
  </si>
  <si>
    <t>os_nv_ng_prod_nb</t>
  </si>
  <si>
    <t>Nevada (Production MMcf)</t>
  </si>
  <si>
    <t>os_nv_ng_div_nb</t>
  </si>
  <si>
    <t>Nevada (Divestitures MMcf)</t>
  </si>
  <si>
    <t>os_nv_ng_acq_nb</t>
  </si>
  <si>
    <t>Nevada (Acquisitions MMcf)</t>
  </si>
  <si>
    <t>os_nv_ng_exdisc_nb</t>
  </si>
  <si>
    <t>Nevada (Extensions and Discoveries MMcf)</t>
  </si>
  <si>
    <t>os_nv_ng_tot_p_res_nb</t>
  </si>
  <si>
    <t>Nevada (Total Producing Reserves MMcf)</t>
  </si>
  <si>
    <t>os_nv_ng_tot_np_res_nb</t>
  </si>
  <si>
    <t>Nevada (Total Non-Producing Reserves MMcf)</t>
  </si>
  <si>
    <t>os_nv_p4_comments_tx</t>
  </si>
  <si>
    <t>Nevada (Comments (use as much space as needed))</t>
  </si>
  <si>
    <t>os_or_crude_prod_nb</t>
  </si>
  <si>
    <t>Oregon (Production Mbbls)</t>
  </si>
  <si>
    <t>os_or_crude_div_nb</t>
  </si>
  <si>
    <t>Oregon (Divestitures Mbbls)</t>
  </si>
  <si>
    <t>os_or_crude_acq_nb</t>
  </si>
  <si>
    <t>Oregon (Acquisitions Mbbls)</t>
  </si>
  <si>
    <t>os_or_crude_exdisc_nb</t>
  </si>
  <si>
    <t>Oregon (Extensions and Discoveries Mbbls)</t>
  </si>
  <si>
    <t>os_or_crude_tot_p_res_nb</t>
  </si>
  <si>
    <t>Oregon (Total Producing Reserves Mbbls)</t>
  </si>
  <si>
    <t>os_or_crude_tot_np_res_nb</t>
  </si>
  <si>
    <t>Oregon (Total Non-Producing Reserves Mbbls)</t>
  </si>
  <si>
    <t>os_or_ng_prod_nb</t>
  </si>
  <si>
    <t>Oregon (Production MMcf)</t>
  </si>
  <si>
    <t>os_or_ng_div_nb</t>
  </si>
  <si>
    <t>Oregon (Divestitures MMcf)</t>
  </si>
  <si>
    <t>os_or_ng_acq_nb</t>
  </si>
  <si>
    <t>Oregon (Acquisitions MMcf)</t>
  </si>
  <si>
    <t>os_or_ng_exdisc_nb</t>
  </si>
  <si>
    <t>Oregon (Extensions and Discoveries MMcf)</t>
  </si>
  <si>
    <t>os_or_ng_tot_p_res_nb</t>
  </si>
  <si>
    <t>Oregon (Total Producing Reserves MMcf)</t>
  </si>
  <si>
    <t>os_or_ng_tot_np_res_nb</t>
  </si>
  <si>
    <t>Oregon (Total Non-Producing Reserves MMcf)</t>
  </si>
  <si>
    <t>os_or_p4_comments_tx</t>
  </si>
  <si>
    <t>Oregon (Comments (use as much space as needed))</t>
  </si>
  <si>
    <t>os_tn_crude_prod_nb</t>
  </si>
  <si>
    <t>Tennessee (Production Mbbls)</t>
  </si>
  <si>
    <t>os_tn_crude_div_nb</t>
  </si>
  <si>
    <t>Tennessee (Divestitures Mbbls)</t>
  </si>
  <si>
    <t>os_tn_crude_acq_nb</t>
  </si>
  <si>
    <t>Tennessee (Acquisitions Mbbls)</t>
  </si>
  <si>
    <t>os_tn_crude_exdisc_nb</t>
  </si>
  <si>
    <t>Tennessee (Extensions and Discoveries Mbbls)</t>
  </si>
  <si>
    <t>os_tn_crude_tot_p_res_nb</t>
  </si>
  <si>
    <t>Tennessee (Total Producing Reserves Mbbls)</t>
  </si>
  <si>
    <t>os_tn_crude_tot_np_res_nb</t>
  </si>
  <si>
    <t>Tennessee (Total Non-Producing Reserves Mbbls)</t>
  </si>
  <si>
    <t>os_tn_ng_prod_nb</t>
  </si>
  <si>
    <t>Tennessee (Production MMcf)</t>
  </si>
  <si>
    <t>os_tn_ng_div_nb</t>
  </si>
  <si>
    <t>Tennessee (Divestitures MMcf)</t>
  </si>
  <si>
    <t>os_tn_ng_acq_nb</t>
  </si>
  <si>
    <t>Tennessee (Acquisitions MMcf)</t>
  </si>
  <si>
    <t>os_tn_ng_exdisc_nb</t>
  </si>
  <si>
    <t>Tennessee (Extensions and Discoveries MMcf)</t>
  </si>
  <si>
    <t>os_tn_ng_tot_p_res_nb</t>
  </si>
  <si>
    <t>Tennessee (Total Producing Reserves MMcf)</t>
  </si>
  <si>
    <t>os_tn_ng_tot_np_res_nb</t>
  </si>
  <si>
    <t>Tennessee (Total Non-Producing Reserves MMcf)</t>
  </si>
  <si>
    <t>os_tn_p4_comments_tx</t>
  </si>
  <si>
    <t>Tennessee (Comments (use as much space as needed))</t>
  </si>
  <si>
    <t>os_nl_crude_prod_nb</t>
  </si>
  <si>
    <t>State not listed (Production Mbbls)</t>
  </si>
  <si>
    <t>os_nl_crude_div_nb</t>
  </si>
  <si>
    <t>State not listed (Divestitures Mbbls)</t>
  </si>
  <si>
    <t>os_nl_crude_acq_nb</t>
  </si>
  <si>
    <t>State not listed (Acquisitions Mbbls)</t>
  </si>
  <si>
    <t>os_nl_crude_exdisc_nb</t>
  </si>
  <si>
    <t>State not listed (Extensions and Discoveries Mbbls)</t>
  </si>
  <si>
    <t>os_nl_crude_tot_p_res_nb</t>
  </si>
  <si>
    <t>State not listed (Total Producing Reserves Mbbls)</t>
  </si>
  <si>
    <t>os_nl_crude_tot_np_res_nb</t>
  </si>
  <si>
    <t>State not listed (Total Non-Producing Reserves Mbbls)</t>
  </si>
  <si>
    <t>os_nl_ng_prod_nb</t>
  </si>
  <si>
    <t>State not listed (Production MMcf)</t>
  </si>
  <si>
    <t>os_nl_ng_div_nb</t>
  </si>
  <si>
    <t>State not listed (Divestitures MMcf)</t>
  </si>
  <si>
    <t>os_nl_ng_acq_nb</t>
  </si>
  <si>
    <t>State not listed (Acquisitions MMcf)</t>
  </si>
  <si>
    <t>os_nl_ng_exdisc_nb</t>
  </si>
  <si>
    <t>State not listed (Extensions and Discoveries MMcf)</t>
  </si>
  <si>
    <t>os_nl_ng_tot_p_res_nb</t>
  </si>
  <si>
    <t>State not listed (Total Producing Reserves MMcf)</t>
  </si>
  <si>
    <t>os_nl_ng_tot_np_res_nb</t>
  </si>
  <si>
    <t>State not listed (Total Non-Producing Reserves MMcf)</t>
  </si>
  <si>
    <t>os_nl_p4_comments_tx</t>
  </si>
  <si>
    <t>State not listed (Comments (use as much space as needed))</t>
  </si>
  <si>
    <t>os_st_crude_prod_nb</t>
  </si>
  <si>
    <t>Other States Subtotal (auto-calculated) (Production Mbbls)</t>
  </si>
  <si>
    <t>os_st_crude_div_nb</t>
  </si>
  <si>
    <t>Other States Subtotal (auto-calculated) (Divestitures Mbbls)</t>
  </si>
  <si>
    <t>os_st_crude_acq_nb</t>
  </si>
  <si>
    <t>Other States Subtotal (auto-calculated) (Acquisitions Mbbls)</t>
  </si>
  <si>
    <t>os_st_crude_exdisc_nb</t>
  </si>
  <si>
    <t>Other States Subtotal (auto-calculated) (Extensions and Discoveries Mbbls)</t>
  </si>
  <si>
    <t>os_st_crude_tot_p_res_nb</t>
  </si>
  <si>
    <t>Other States Subtotal (auto-calculated) (Total Producing Reserves Mbbls)</t>
  </si>
  <si>
    <t>os_st_crude_tot_np_res_nb</t>
  </si>
  <si>
    <t>Other States Subtotal (auto-calculated) (Total Non-Producing Reserves Mbbls)</t>
  </si>
  <si>
    <t>os_st_ng_prod_nb</t>
  </si>
  <si>
    <t>Other States Subtotal (auto-calculated) (Production MMcf)</t>
  </si>
  <si>
    <t>os_st_ng_div_nb</t>
  </si>
  <si>
    <t>Other States Subtotal (auto-calculated) (Divestitures MMcf)</t>
  </si>
  <si>
    <t>os_st_ng_acq_nb</t>
  </si>
  <si>
    <t>Other States Subtotal (auto-calculated) (Acquisitions MMcf)</t>
  </si>
  <si>
    <t>os_st_ng_exdisc_nb</t>
  </si>
  <si>
    <t>Other States Subtotal (auto-calculated) (Extensions and Discoveries MMcf)</t>
  </si>
  <si>
    <t>os_st_ng_tot_p_res_nb</t>
  </si>
  <si>
    <t>Other States Subtotal (auto-calculated) (Total Producing Reserves MMcf)</t>
  </si>
  <si>
    <t>os_st_ng_tot_np_res_nb</t>
  </si>
  <si>
    <t>Other States Subtotal (auto-calculated) (Total Non-Producing Reserves MMcf)</t>
  </si>
  <si>
    <t>os_st_p4_comments_tx</t>
  </si>
  <si>
    <t>Other States Subtotal (auto-calculated) (Comments (use as much space as needed))</t>
  </si>
  <si>
    <t>section_5</t>
  </si>
  <si>
    <t>ar_soc_prod_nb</t>
  </si>
  <si>
    <t>Arkansas Fayetteville (Production Mbbls)</t>
  </si>
  <si>
    <t>ar_soc_div_nb</t>
  </si>
  <si>
    <t>Arkansas Fayetteville (Divestitures Mbbls)</t>
  </si>
  <si>
    <t>ar_soc_acq_nb</t>
  </si>
  <si>
    <t>Arkansas Fayetteville (Acquisitions Mbbls)</t>
  </si>
  <si>
    <t>ar_soc_exdisc_nb</t>
  </si>
  <si>
    <t>Arkansas Fayetteville (Extensions and Discoveries Mbbls)</t>
  </si>
  <si>
    <t>ar_soc_tot_p_res_nb</t>
  </si>
  <si>
    <t>Arkansas Fayetteville (Total Producing Reserves Mbbls)</t>
  </si>
  <si>
    <t>ar_soc_tot_np_res_nb</t>
  </si>
  <si>
    <t>Arkansas Fayetteville (Total Non-Producing Reserves Mbbls)</t>
  </si>
  <si>
    <t>ar_sng_prod_nb</t>
  </si>
  <si>
    <t>Arkansas Fayetteville (Production MMcf)</t>
  </si>
  <si>
    <t>ar_sng_div_nb</t>
  </si>
  <si>
    <t>Arkansas Fayetteville (Divestitures MMcf)</t>
  </si>
  <si>
    <t>ar_sng_acq_nb</t>
  </si>
  <si>
    <t>Arkansas Fayetteville (Acquisitions MMcf)</t>
  </si>
  <si>
    <t>ar_sng_exdisc_nb</t>
  </si>
  <si>
    <t>Arkansas Fayetteville (Extensions and Discoveries MMcf)</t>
  </si>
  <si>
    <t>ar_sng_tot_p_res_nb</t>
  </si>
  <si>
    <t>Arkansas Fayetteville (Total Producing Reserves MMcf)</t>
  </si>
  <si>
    <t>ar_sng_tot_np_res_nb</t>
  </si>
  <si>
    <t>Arkansas Fayetteville (Total Non-Producing Reserves MMcf)</t>
  </si>
  <si>
    <t>ar_p5_comments_tx</t>
  </si>
  <si>
    <t>Arkansas Fayetteville (Comments (use as much space as needed))</t>
  </si>
  <si>
    <t>co_soc_prod_nb</t>
  </si>
  <si>
    <t>Colorado Niobrara (Production Mbbls)</t>
  </si>
  <si>
    <t>co_soc_div_nb</t>
  </si>
  <si>
    <t>Colorado Niobrara (Divestitures Mbbls)</t>
  </si>
  <si>
    <t>co_soc_acq_nb</t>
  </si>
  <si>
    <t>Colorado Niobrara (Acquisitions Mbbls)</t>
  </si>
  <si>
    <t>co_soc_exdisc_nb</t>
  </si>
  <si>
    <t>Colorado Niobrara (Extensions and Discoveries Mbbls)</t>
  </si>
  <si>
    <t>co_soc_tot_p_res_nb</t>
  </si>
  <si>
    <t>Colorado Niobrara (Total Producing Reserves Mbbls)</t>
  </si>
  <si>
    <t>co_soc_tot_np_res_nb</t>
  </si>
  <si>
    <t>Colorado Niobrara (Total Non-Producing Reserves Mbbls)</t>
  </si>
  <si>
    <t>co_sng_prod_nb</t>
  </si>
  <si>
    <t>Colorado Niobrara (Production MMcf)</t>
  </si>
  <si>
    <t>co_sng_div_nb</t>
  </si>
  <si>
    <t>Colorado Niobrara (Divestitures MMcf)</t>
  </si>
  <si>
    <t>co_sng_acq_nb</t>
  </si>
  <si>
    <t>Colorado Niobrara (Acquisitions MMcf)</t>
  </si>
  <si>
    <t>co_sng_exdisc_nb</t>
  </si>
  <si>
    <t>Colorado Niobrara (Extensions and Discoveries MMcf)</t>
  </si>
  <si>
    <t>co_sng_tot_p_res_nb</t>
  </si>
  <si>
    <t>Colorado Niobrara (Total Producing Reserves MMcf)</t>
  </si>
  <si>
    <t>co_sng_tot_np_res_nb</t>
  </si>
  <si>
    <t>Colorado Niobrara (Total Non-Producing Reserves MMcf)</t>
  </si>
  <si>
    <t>co_p5_comments_tx</t>
  </si>
  <si>
    <t>Colorado Niobrara (Comments (use as much space as needed))</t>
  </si>
  <si>
    <t>la_soc_prod_nb</t>
  </si>
  <si>
    <t>Louisiana North Haynesville (Production Mbbls)</t>
  </si>
  <si>
    <t>la_soc_div_nb</t>
  </si>
  <si>
    <t>Louisiana North Haynesville (Divestitures Mbbls)</t>
  </si>
  <si>
    <t>la_soc_acq_nb</t>
  </si>
  <si>
    <t>Louisiana North Haynesville (Acquisitions Mbbls)</t>
  </si>
  <si>
    <t>la_soc_exdisc_nb</t>
  </si>
  <si>
    <t>Louisiana North Haynesville (Extensions and Discoveries Mbbls)</t>
  </si>
  <si>
    <t>la_soc_tot_p_res_nb</t>
  </si>
  <si>
    <t>Louisiana North Haynesville (Total Producing Reserves Mbbls)</t>
  </si>
  <si>
    <t>la_soc_tot_np_res_nb</t>
  </si>
  <si>
    <t>Louisiana North Haynesville (Total Non-Producing Reserves Mbbls)</t>
  </si>
  <si>
    <t>la_sng_prod_nb</t>
  </si>
  <si>
    <t>Louisiana North Haynesville (Production MMcf)</t>
  </si>
  <si>
    <t>la_sng_div_nb</t>
  </si>
  <si>
    <t>Louisiana North Haynesville (Divestitures MMcf)</t>
  </si>
  <si>
    <t>la_sng_acq_nb</t>
  </si>
  <si>
    <t>Louisiana North Haynesville (Acquisitions MMcf)</t>
  </si>
  <si>
    <t>la_sng_exdisc_nb</t>
  </si>
  <si>
    <t>Louisiana North Haynesville (Extensions and Discoveries MMcf)</t>
  </si>
  <si>
    <t>la_sng_tot_p_res_nb</t>
  </si>
  <si>
    <t>Louisiana North Haynesville (Total Producing Reserves MMcf)</t>
  </si>
  <si>
    <t>la_sng_tot_np_res_nb</t>
  </si>
  <si>
    <t>Louisiana North Haynesville (Total Non-Producing Reserves MMcf)</t>
  </si>
  <si>
    <t>la_p5_comments_tx</t>
  </si>
  <si>
    <t>Louisiana North Haynesville (Comments (use as much space as needed))</t>
  </si>
  <si>
    <t>mi_soc_prod_nb</t>
  </si>
  <si>
    <t>Michigan Antrim (Production Mbbls)</t>
  </si>
  <si>
    <t>mi_soc_div_nb</t>
  </si>
  <si>
    <t>Michigan Antrim (Divestitures Mbbls)</t>
  </si>
  <si>
    <t>mi_soc_acq_nb</t>
  </si>
  <si>
    <t>Michigan Antrim (Acquisitions Mbbls)</t>
  </si>
  <si>
    <t>mi_soc_exdisc_nb</t>
  </si>
  <si>
    <t>Michigan Antrim (Extensions and Discoveries Mbbls)</t>
  </si>
  <si>
    <t>mi_soc_tot_p_res_nb</t>
  </si>
  <si>
    <t>Michigan Antrim (Total Producing Reserves Mbbls)</t>
  </si>
  <si>
    <t>mi_soc_tot_np_res_nb</t>
  </si>
  <si>
    <t>Michigan Antrim (Total Non-Producing Reserves Mbbls)</t>
  </si>
  <si>
    <t>mi_sng_prod_nb</t>
  </si>
  <si>
    <t>Michigan Antrim (Production MMcf)</t>
  </si>
  <si>
    <t>mi_sng_div_nb</t>
  </si>
  <si>
    <t>Michigan Antrim (Divestitures MMcf)</t>
  </si>
  <si>
    <t>mi_sng_acq_nb</t>
  </si>
  <si>
    <t>Michigan Antrim (Acquisitions MMcf)</t>
  </si>
  <si>
    <t>mi_sng_exdisc_nb</t>
  </si>
  <si>
    <t>Michigan Antrim (Extensions and Discoveries MMcf)</t>
  </si>
  <si>
    <t>mi_sng_tot_p_res_nb</t>
  </si>
  <si>
    <t>Michigan Antrim (Total Producing Reserves MMcf)</t>
  </si>
  <si>
    <t>mi_sng_tot_np_res_nb</t>
  </si>
  <si>
    <t>Michigan Antrim (Total Non-Producing Reserves MMcf)</t>
  </si>
  <si>
    <t>mi_p5_comments_tx</t>
  </si>
  <si>
    <t>Michigan Antrim (Comments (use as much space as needed))</t>
  </si>
  <si>
    <t>mt_soc_prod_nb</t>
  </si>
  <si>
    <t>Montana Bakken Three Forks (Production Mbbls)</t>
  </si>
  <si>
    <t>mt_soc_div_nb</t>
  </si>
  <si>
    <t>Montana Bakken Three Forks (Divestitures Mbbls)</t>
  </si>
  <si>
    <t>mt_soc_acq_nb</t>
  </si>
  <si>
    <t>Montana Bakken Three Forks (Acquisitions Mbbls)</t>
  </si>
  <si>
    <t>mt_soc_exdisc_nb</t>
  </si>
  <si>
    <t>Montana Bakken Three Forks (Extensions and Discoveries Mbbls)</t>
  </si>
  <si>
    <t>mt_soc_tot_p_res_nb</t>
  </si>
  <si>
    <t>Montana Bakken Three Forks (Total Producing Reserves Mbbls)</t>
  </si>
  <si>
    <t>mt_soc_tot_np_res_nb</t>
  </si>
  <si>
    <t>Montana Bakken Three Forks (Total Non-Producing Reserves Mbbls)</t>
  </si>
  <si>
    <t>mt_sng_prod_nb</t>
  </si>
  <si>
    <t>Montana Bakken Three Forks (Production MMcf)</t>
  </si>
  <si>
    <t>mt_sng_div_nb</t>
  </si>
  <si>
    <t>Montana Bakken Three Forks (Divestitures MMcf)</t>
  </si>
  <si>
    <t>mt_sng_acq_nb</t>
  </si>
  <si>
    <t>Montana Bakken Three Forks (Acquisitions MMcf)</t>
  </si>
  <si>
    <t>mt_sng_exdisc_nb</t>
  </si>
  <si>
    <t>Montana Bakken Three Forks (Extensions and Discoveries MMcf)</t>
  </si>
  <si>
    <t>mt_sng_tot_p_res_nb</t>
  </si>
  <si>
    <t>Montana Bakken Three Forks (Total Producing Reserves MMcf)</t>
  </si>
  <si>
    <t>mt_sng_tot_np_res_nb</t>
  </si>
  <si>
    <t>Montana Bakken Three Forks (Total Non-Producing Reserves MMcf)</t>
  </si>
  <si>
    <t>mt_p5_comments_tx</t>
  </si>
  <si>
    <t>Montana Bakken Three Forks (Comments (use as much space as needed))</t>
  </si>
  <si>
    <t>ne_soc_prod_nb</t>
  </si>
  <si>
    <t>Nebraska Niobrara (Production Mbbls)</t>
  </si>
  <si>
    <t>ne_soc_div_nb</t>
  </si>
  <si>
    <t>Nebraska Niobrara (Divestitures Mbbls)</t>
  </si>
  <si>
    <t>ne_soc_acq_nb</t>
  </si>
  <si>
    <t>Nebraska Niobrara (Acquisitions Mbbls)</t>
  </si>
  <si>
    <t>ne_soc_exdisc_nb</t>
  </si>
  <si>
    <t>Nebraska Niobrara (Extensions and Discoveries Mbbls)</t>
  </si>
  <si>
    <t>ne_soc_tot_p_res_nb</t>
  </si>
  <si>
    <t>Nebraska Niobrara (Total Producing Reserves Mbbls)</t>
  </si>
  <si>
    <t>ne_soc_tot_np_res_nb</t>
  </si>
  <si>
    <t>Nebraska Niobrara (Total Non-Producing Reserves Mbbls)</t>
  </si>
  <si>
    <t>ne_sng_prod_nb</t>
  </si>
  <si>
    <t>Nebraska Niobrara (Production MMcf)</t>
  </si>
  <si>
    <t>ne_sng_div_nb</t>
  </si>
  <si>
    <t>Nebraska Niobrara (Divestitures MMcf)</t>
  </si>
  <si>
    <t>ne_sng_acq_nb</t>
  </si>
  <si>
    <t>Nebraska Niobrara (Acquisitions MMcf)</t>
  </si>
  <si>
    <t>ne_sng_exdisc_nb</t>
  </si>
  <si>
    <t>Nebraska Niobrara (Extensions and Discoveries MMcf)</t>
  </si>
  <si>
    <t>ne_sng_tot_p_res_nb</t>
  </si>
  <si>
    <t>Nebraska Niobrara (Total Producing Reserves MMcf)</t>
  </si>
  <si>
    <t>ne_sng_tot_np_res_nb</t>
  </si>
  <si>
    <t>Nebraska Niobrara (Total Non-Producing Reserves MMcf)</t>
  </si>
  <si>
    <t>ne_p5_comments_tx</t>
  </si>
  <si>
    <t>Nebraska Niobrara (Comments (use as much space as needed))</t>
  </si>
  <si>
    <t>nm_soc_prod_nb</t>
  </si>
  <si>
    <t>New Mexico East Wolfcamp, Bone Spring (Production Mbbls)</t>
  </si>
  <si>
    <t>nm_soc_div_nb</t>
  </si>
  <si>
    <t>New Mexico East Wolfcamp, Bone Spring (Divestitures Mbbls)</t>
  </si>
  <si>
    <t>nm_soc_acq_nb</t>
  </si>
  <si>
    <t>New Mexico East Wolfcamp, Bone Spring (Acquisitions Mbbls)</t>
  </si>
  <si>
    <t>nm_soc_exdisc_nb</t>
  </si>
  <si>
    <t>New Mexico East Wolfcamp, Bone Spring (Extensions and Discoveries Mbbls)</t>
  </si>
  <si>
    <t>nm_soc_tot_p_res_nb</t>
  </si>
  <si>
    <t>New Mexico East Wolfcamp, Bone Spring (Total Producing Reserves Mbbls)</t>
  </si>
  <si>
    <t>nm_soc_tot_np_res_nb</t>
  </si>
  <si>
    <t>New Mexico East Wolfcamp, Bone Spring (Total Non-Producing Reserves Mbbls)</t>
  </si>
  <si>
    <t>nm_sng_prod_nb</t>
  </si>
  <si>
    <t>New Mexico East Wolfcamp, Bone Spring (Production MMcf)</t>
  </si>
  <si>
    <t>nm_sng_div_nb</t>
  </si>
  <si>
    <t>New Mexico East Wolfcamp, Bone Spring (Divestitures MMcf)</t>
  </si>
  <si>
    <t>nm_sng_acq_nb</t>
  </si>
  <si>
    <t>New Mexico East Wolfcamp, Bone Spring (Acquisitions MMcf)</t>
  </si>
  <si>
    <t>nm_sng_exdisc_nb</t>
  </si>
  <si>
    <t>New Mexico East Wolfcamp, Bone Spring (Extensions and Discoveries MMcf)</t>
  </si>
  <si>
    <t>nm_sng_tot_p_res_nb</t>
  </si>
  <si>
    <t>New Mexico East Wolfcamp, Bone Spring (Total Producing Reserves MMcf)</t>
  </si>
  <si>
    <t>nm_sng_tot_np_res_nb</t>
  </si>
  <si>
    <t>New Mexico East Wolfcamp, Bone Spring (Total Non-Producing Reserves MMcf)</t>
  </si>
  <si>
    <t>nm_p5_comments_tx</t>
  </si>
  <si>
    <t>New Mexico East Wolfcamp, Bone Spring (Comments (use as much space as needed))</t>
  </si>
  <si>
    <t>nd_soc_prod_nb</t>
  </si>
  <si>
    <t>North Dakota Bakken, Three Forks (Production Mbbls)</t>
  </si>
  <si>
    <t>nd_soc_div_nb</t>
  </si>
  <si>
    <t>North Dakota Bakken, Three Forks (Divestitures Mbbls)</t>
  </si>
  <si>
    <t>nd_soc_acq_nb</t>
  </si>
  <si>
    <t>North Dakota Bakken, Three Forks (Acquisitions Mbbls)</t>
  </si>
  <si>
    <t>nd_soc_exdisc_nb</t>
  </si>
  <si>
    <t>North Dakota Bakken, Three Forks (Extensions and Discoveries Mbbls)</t>
  </si>
  <si>
    <t>nd_soc_tot_p_res_nb</t>
  </si>
  <si>
    <t>North Dakota Bakken, Three Forks (Total Producing Reserves Mbbls)</t>
  </si>
  <si>
    <t>nd_soc_tot_np_res_nb</t>
  </si>
  <si>
    <t>North Dakota Bakken, Three Forks (Total Non-Producing Reserves Mbbls)</t>
  </si>
  <si>
    <t>nd_sng_prod_nb</t>
  </si>
  <si>
    <t>North Dakota Bakken, Three Forks (Production MMcf)</t>
  </si>
  <si>
    <t>nd_sng_div_nb</t>
  </si>
  <si>
    <t>North Dakota Bakken, Three Forks (Divestitures MMcf)</t>
  </si>
  <si>
    <t>nd_sng_acq_nb</t>
  </si>
  <si>
    <t>North Dakota Bakken, Three Forks (Acquisitions MMcf)</t>
  </si>
  <si>
    <t>nd_sng_exdisc_nb</t>
  </si>
  <si>
    <t>North Dakota Bakken, Three Forks (Extensions and Discoveries MMcf)</t>
  </si>
  <si>
    <t>nd_sng_tot_p_res_nb</t>
  </si>
  <si>
    <t>North Dakota Bakken, Three Forks (Total Producing Reserves MMcf)</t>
  </si>
  <si>
    <t>nd_sng_tot_np_res_nb</t>
  </si>
  <si>
    <t>North Dakota Bakken, Three Forks (Total Non-Producing Reserves MMcf)</t>
  </si>
  <si>
    <t>nd_p5_comments_tx</t>
  </si>
  <si>
    <t>North Dakota Bakken, Three Forks (Comments (use as much space as needed))</t>
  </si>
  <si>
    <t>oh_soc_prod_nb</t>
  </si>
  <si>
    <t>Ohio Marcellus, Utica, Point Pleasant (Production Mbbls)</t>
  </si>
  <si>
    <t>oh_soc_div_nb</t>
  </si>
  <si>
    <t>Ohio Marcellus, Utica, Point Pleasant (Divestitures Mbbls)</t>
  </si>
  <si>
    <t>oh_soc_acq_nb</t>
  </si>
  <si>
    <t>Ohio Marcellus, Utica, Point Pleasant (Acquisitions Mbbls)</t>
  </si>
  <si>
    <t>oh_soc_exdisc_nb</t>
  </si>
  <si>
    <t>Ohio Marcellus, Utica, Point Pleasant (Extensions and Discoveries Mbbls)</t>
  </si>
  <si>
    <t>oh_soc_tot_p_res_nb</t>
  </si>
  <si>
    <t>Ohio Marcellus, Utica, Point Pleasant (Total Producing Reserves Mbbls)</t>
  </si>
  <si>
    <t>oh_soc_tot_np_res_nb</t>
  </si>
  <si>
    <t>Ohio Marcellus, Utica, Point Pleasant (Total Non-Producing Reserves Mbbls)</t>
  </si>
  <si>
    <t>oh_sng_prod_nb</t>
  </si>
  <si>
    <t>Ohio Marcellus, Utica, Point Pleasant (Production MMcf)</t>
  </si>
  <si>
    <t>oh_sng_div_nb</t>
  </si>
  <si>
    <t>Ohio Marcellus, Utica, Point Pleasant (Divestitures MMcf)</t>
  </si>
  <si>
    <t>oh_sng_acq_nb</t>
  </si>
  <si>
    <t>Ohio Marcellus, Utica, Point Pleasant (Acquisitions MMcf)</t>
  </si>
  <si>
    <t>oh_sng_exdisc_nb</t>
  </si>
  <si>
    <t>Ohio Marcellus, Utica, Point Pleasant (Extensions and Discoveries MMcf)</t>
  </si>
  <si>
    <t>oh_sng_tot_p_res_nb</t>
  </si>
  <si>
    <t>Ohio Marcellus, Utica, Point Pleasant (Total Producing Reserves MMcf)</t>
  </si>
  <si>
    <t>oh_sng_tot_np_res_nb</t>
  </si>
  <si>
    <t>Ohio Marcellus, Utica, Point Pleasant (Total Non-Producing Reserves MMcf)</t>
  </si>
  <si>
    <t>oh_p5_comments_tx</t>
  </si>
  <si>
    <t>Ohio Marcellus, Utica, Point Pleasant (Comments (use as much space as needed))</t>
  </si>
  <si>
    <t>ok_soc_prod_nb</t>
  </si>
  <si>
    <t>Oklahoma Woodford (Production Mbbls)</t>
  </si>
  <si>
    <t>ok_soc_div_nb</t>
  </si>
  <si>
    <t>Oklahoma Woodford (Divestitures Mbbls)</t>
  </si>
  <si>
    <t>ok_soc_acq_nb</t>
  </si>
  <si>
    <t>Oklahoma Woodford (Acquisitions Mbbls)</t>
  </si>
  <si>
    <t>ok_soc_exdisc_nb</t>
  </si>
  <si>
    <t>Oklahoma Woodford (Extensions and Discoveries Mbbls)</t>
  </si>
  <si>
    <t>ok_soc_tot_p_res_nb</t>
  </si>
  <si>
    <t>Oklahoma Woodford (Total Producing Reserves Mbbls)</t>
  </si>
  <si>
    <t>ok_soc_tot_np_res_nb</t>
  </si>
  <si>
    <t>Oklahoma Woodford (Total Non-Producing Reserves Mbbls)</t>
  </si>
  <si>
    <t>ok_sng_prod_nb</t>
  </si>
  <si>
    <t>Oklahoma Woodford (Production MMcf)</t>
  </si>
  <si>
    <t>ok_sng_div_nb</t>
  </si>
  <si>
    <t>Oklahoma Woodford (Divestitures MMcf)</t>
  </si>
  <si>
    <t>ok_sng_acq_nb</t>
  </si>
  <si>
    <t>Oklahoma Woodford (Acquisitions MMcf)</t>
  </si>
  <si>
    <t>ok_sng_exdisc_nb</t>
  </si>
  <si>
    <t>Oklahoma Woodford (Extensions and Discoveries MMcf)</t>
  </si>
  <si>
    <t>ok_sng_tot_p_res_nb</t>
  </si>
  <si>
    <t>Oklahoma Woodford (Total Producing Reserves MMcf)</t>
  </si>
  <si>
    <t>ok_sng_tot_np_res_nb</t>
  </si>
  <si>
    <t>Oklahoma Woodford (Total Non-Producing Reserves MMcf)</t>
  </si>
  <si>
    <t>ok_p5_comments_tx</t>
  </si>
  <si>
    <t>Oklahoma Woodford (Comments (use as much space as needed))</t>
  </si>
  <si>
    <t>pa_soc_prod_nb</t>
  </si>
  <si>
    <t>Pennsylvania Marcellus Utica (Production Mbbls)</t>
  </si>
  <si>
    <t>pa_soc_div_nb</t>
  </si>
  <si>
    <t>Pennsylvania Marcellus Utica (Divestitures Mbbls)</t>
  </si>
  <si>
    <t>pa_soc_acq_nb</t>
  </si>
  <si>
    <t>Pennsylvania Marcellus Utica (Acquisitions Mbbls)</t>
  </si>
  <si>
    <t>pa_soc_exdisc_nb</t>
  </si>
  <si>
    <t>Pennsylvania Marcellus Utica (Extensions and Discoveries Mbbls)</t>
  </si>
  <si>
    <t>pa_soc_tot_p_res_nb</t>
  </si>
  <si>
    <t>Pennsylvania Marcellus Utica (Total Producing Reserves Mbbls)</t>
  </si>
  <si>
    <t>pa_soc_tot_np_res_nb</t>
  </si>
  <si>
    <t>Pennsylvania Marcellus Utica (Total Non-Producing Reserves Mbbls)</t>
  </si>
  <si>
    <t>pa_sng_prod_nb</t>
  </si>
  <si>
    <t>Pennsylvania Marcellus Utica (Production MMcf)</t>
  </si>
  <si>
    <t>pa_sng_div_nb</t>
  </si>
  <si>
    <t>Pennsylvania Marcellus Utica (Divestitures MMcf)</t>
  </si>
  <si>
    <t>pa_sng_acq_nb</t>
  </si>
  <si>
    <t>Pennsylvania Marcellus Utica (Acquisitions MMcf)</t>
  </si>
  <si>
    <t>pa_sng_exdisc_nb</t>
  </si>
  <si>
    <t>Pennsylvania Marcellus Utica (Extensions and Discoveries MMcf)</t>
  </si>
  <si>
    <t>pa_sng_tot_p_res_nb</t>
  </si>
  <si>
    <t>Pennsylvania Marcellus Utica (Total Producing Reserves MMcf)</t>
  </si>
  <si>
    <t>pa_sng_tot_np_res_nb</t>
  </si>
  <si>
    <t>Pennsylvania Marcellus Utica (Total Non-Producing Reserves MMcf)</t>
  </si>
  <si>
    <t>pa_p5_comments_tx</t>
  </si>
  <si>
    <t>Pennsylvania Marcellus Utica (Comments (use as much space as needed))</t>
  </si>
  <si>
    <t>sd_soc_prod_nb</t>
  </si>
  <si>
    <t>South Dakota Three Forks (Production Mbbls)</t>
  </si>
  <si>
    <t>sd_soc_div_nb</t>
  </si>
  <si>
    <t>South Dakota Three Forks (Divestitures Mbbls)</t>
  </si>
  <si>
    <t>sd_soc_acq_nb</t>
  </si>
  <si>
    <t>South Dakota Three Forks (Acquisitions Mbbls)</t>
  </si>
  <si>
    <t>sd_soc_exdisc_nb</t>
  </si>
  <si>
    <t>South Dakota Three Forks (Extensions and Discoveries Mbbls)</t>
  </si>
  <si>
    <t>sd_soc_tot_p_res_nb</t>
  </si>
  <si>
    <t>South Dakota Three Forks (Total Producing Reserves Mbbls)</t>
  </si>
  <si>
    <t>sd_soc_tot_np_res_nb</t>
  </si>
  <si>
    <t>South Dakota Three Forks (Total Non-Producing Reserves Mbbls)</t>
  </si>
  <si>
    <t>sd_sng_prod_nb</t>
  </si>
  <si>
    <t>South Dakota Three Forks (Production MMcf)</t>
  </si>
  <si>
    <t>sd_sng_div_nb</t>
  </si>
  <si>
    <t>South Dakota Three Forks (Divestitures MMcf)</t>
  </si>
  <si>
    <t>sd_sng_acq_nb</t>
  </si>
  <si>
    <t>South Dakota Three Forks (Acquisitions MMcf)</t>
  </si>
  <si>
    <t>sd_sng_exdisc_nb</t>
  </si>
  <si>
    <t>South Dakota Three Forks (Extensions and Discoveries MMcf)</t>
  </si>
  <si>
    <t>sd_sng_tot_p_res_nb</t>
  </si>
  <si>
    <t>South Dakota Three Forks (Total Producing Reserves MMcf)</t>
  </si>
  <si>
    <t>sd_sng_tot_np_res_nb</t>
  </si>
  <si>
    <t>South Dakota Three Forks (Total Non-Producing Reserves MMcf)</t>
  </si>
  <si>
    <t>sd_p5_comments_tx</t>
  </si>
  <si>
    <t>South Dakota Three Forks (Comments (use as much space as needed))</t>
  </si>
  <si>
    <t>tx_d1_soc_prod_nb</t>
  </si>
  <si>
    <t>Texas RRC District 1 Eagle Ford (Production Mbbls)</t>
  </si>
  <si>
    <t>tx_d1_soc_div_nb</t>
  </si>
  <si>
    <t>Texas RRC District 1 Eagle Ford (Divestitures Mbbls)</t>
  </si>
  <si>
    <t>tx_d1_soc_acq_nb</t>
  </si>
  <si>
    <t>Texas RRC District 1 Eagle Ford (Acquisitions Mbbls)</t>
  </si>
  <si>
    <t>tx_d1_soc_exdisc_nb</t>
  </si>
  <si>
    <t>Texas RRC District 1 Eagle Ford (Extensions and Discoveries Mbbls)</t>
  </si>
  <si>
    <t>tx_d1_soc_tot_p_res_nb</t>
  </si>
  <si>
    <t>Texas RRC District 1 Eagle Ford (Total Producing Reserves Mbbls)</t>
  </si>
  <si>
    <t>tx_d1_soc_tot_np_res_nb</t>
  </si>
  <si>
    <t>Texas RRC District 1 Eagle Ford (Total Non-Producing Reserves Mbbls)</t>
  </si>
  <si>
    <t>tx_d1_sng_prod_nb</t>
  </si>
  <si>
    <t>Texas RRC District 1 Eagle Ford (Production MMcf)</t>
  </si>
  <si>
    <t>tx_d1_sng_div_nb</t>
  </si>
  <si>
    <t>Texas RRC District 1 Eagle Ford (Divestitures MMcf)</t>
  </si>
  <si>
    <t>tx_d1_sng_acq_nb</t>
  </si>
  <si>
    <t>Texas RRC District 1 Eagle Ford (Acquisitions MMcf)</t>
  </si>
  <si>
    <t>tx_d1_sng_exdisc_nb</t>
  </si>
  <si>
    <t>Texas RRC District 1 Eagle Ford (Extensions and Discoveries MMcf)</t>
  </si>
  <si>
    <t>tx_d1_sng_tot_p_res_nb</t>
  </si>
  <si>
    <t>Texas RRC District 1 Eagle Ford (Total Producing Reserves MMcf)</t>
  </si>
  <si>
    <t>tx_d1_sng_tot_np_res_nb</t>
  </si>
  <si>
    <t>Texas RRC District 1 Eagle Ford (Total Non-Producing Reserves MMcf)</t>
  </si>
  <si>
    <t>tx_d1_p5_comments_tx</t>
  </si>
  <si>
    <t>Texas RRC District 1 Eagle Ford (Comments (use as much space as needed))</t>
  </si>
  <si>
    <t>tx_d2_soc_prod_nb</t>
  </si>
  <si>
    <t>Texas RRC District 2 Onshore Eagle Ford (Production Mbbls)</t>
  </si>
  <si>
    <t>tx_d2_soc_div_nb</t>
  </si>
  <si>
    <t>Texas RRC District 2 Onshore Eagle Ford (Divestitures Mbbls)</t>
  </si>
  <si>
    <t>tx_d2_soc_acq_nb</t>
  </si>
  <si>
    <t>Texas RRC District 2 Onshore Eagle Ford (Acquisitions Mbbls)</t>
  </si>
  <si>
    <t>tx_d2_soc_exdisc_nb</t>
  </si>
  <si>
    <t>Texas RRC District 2 Onshore Eagle Ford (Extensions and Discoveries Mbbls)</t>
  </si>
  <si>
    <t>tx_d2_soc_tot_p_res_nb</t>
  </si>
  <si>
    <t>Texas RRC District 2 Onshore Eagle Ford (Total Producing Reserves Mbbls)</t>
  </si>
  <si>
    <t>tx_d2_soc_tot_np_res_nb</t>
  </si>
  <si>
    <t>Texas RRC District 2 Onshore Eagle Ford (Total Non-Producing Reserves Mbbls)</t>
  </si>
  <si>
    <t>tx_d2_sng_prod_nb</t>
  </si>
  <si>
    <t>Texas RRC District 2 Onshore Eagle Ford (Production MMcf)</t>
  </si>
  <si>
    <t>tx_d2_sng_div_nb</t>
  </si>
  <si>
    <t>Texas RRC District 2 Onshore Eagle Ford (Divestitures MMcf)</t>
  </si>
  <si>
    <t>tx_d2_sng_acq_nb</t>
  </si>
  <si>
    <t>Texas RRC District 2 Onshore Eagle Ford (Acquisitions MMcf)</t>
  </si>
  <si>
    <t>tx_d2_sng_exdisc_nb</t>
  </si>
  <si>
    <t>Texas RRC District 2 Onshore Eagle Ford (Extensions and Discoveries MMcf)</t>
  </si>
  <si>
    <t>tx_d2_sng_tot_p_res_nb</t>
  </si>
  <si>
    <t>Texas RRC District 2 Onshore Eagle Ford (Total Producing Reserves MMcf)</t>
  </si>
  <si>
    <t>tx_d2_sng_tot_np_res_nb</t>
  </si>
  <si>
    <t>Texas RRC District 2 Onshore Eagle Ford (Total Non-Producing Reserves MMcf)</t>
  </si>
  <si>
    <t>tx_d2_p5_comments_tx</t>
  </si>
  <si>
    <t>Texas RRC District 2 Onshore Eagle Ford (Comments (use as much space as needed))</t>
  </si>
  <si>
    <t>tx_d3_soc_prod_nb</t>
  </si>
  <si>
    <t>Texas RRC District 3 Onshore Eagle Ford (Production Mbbls)</t>
  </si>
  <si>
    <t>tx_d3_soc_div_nb</t>
  </si>
  <si>
    <t>Texas RRC District 3 Onshore Eagle Ford (Divestitures Mbbls)</t>
  </si>
  <si>
    <t>tx_d3_soc_acq_nb</t>
  </si>
  <si>
    <t>Texas RRC District 3 Onshore Eagle Ford (Acquisitions Mbbls)</t>
  </si>
  <si>
    <t>tx_d3_soc_exdisc_nb</t>
  </si>
  <si>
    <t>Texas RRC District 3 Onshore Eagle Ford (Extensions and Discoveries Mbbls)</t>
  </si>
  <si>
    <t>tx_d3_soc_tot_p_res_nb</t>
  </si>
  <si>
    <t>Texas RRC District 3 Onshore Eagle Ford (Total Producing Reserves Mbbls)</t>
  </si>
  <si>
    <t>tx_d3_soc_tot_np_res_nb</t>
  </si>
  <si>
    <t>Texas RRC District 3 Onshore Eagle Ford (Total Non-Producing Reserves Mbbls)</t>
  </si>
  <si>
    <t>tx_d3_sng_prod_nb</t>
  </si>
  <si>
    <t>Texas RRC District 3 Onshore Eagle Ford (Production MMcf)</t>
  </si>
  <si>
    <t>tx_d3_sng_div_nb</t>
  </si>
  <si>
    <t>Texas RRC District 3 Onshore Eagle Ford (Divestitures MMcf)</t>
  </si>
  <si>
    <t>tx_d3_sng_acq_nb</t>
  </si>
  <si>
    <t>Texas RRC District 3 Onshore Eagle Ford (Acquisitions MMcf)</t>
  </si>
  <si>
    <t>tx_d3_sng_exdisc_nb</t>
  </si>
  <si>
    <t>Texas RRC District 3 Onshore Eagle Ford (Extensions and Discoveries MMcf)</t>
  </si>
  <si>
    <t>tx_d3_sng_tot_p_res_nb</t>
  </si>
  <si>
    <t>Texas RRC District 3 Onshore Eagle Ford (Total Producing Reserves MMcf)</t>
  </si>
  <si>
    <t>tx_d3_sng_tot_np_res_nb</t>
  </si>
  <si>
    <t>Texas RRC District 3 Onshore Eagle Ford (Total Non-Producing Reserves MMcf)</t>
  </si>
  <si>
    <t>tx_d3_p5_comments_tx</t>
  </si>
  <si>
    <t>Texas RRC District 3 Onshore Eagle Ford (Comments (use as much space as needed))</t>
  </si>
  <si>
    <t>tx_d4_soc_prod_nb</t>
  </si>
  <si>
    <t>Texas RRC District 4 Onshore Eagle Ford (Production Mbbls)</t>
  </si>
  <si>
    <t>tx_d4_soc_div_nb</t>
  </si>
  <si>
    <t>Texas RRC District 4 Onshore Eagle Ford (Divestitures Mbbls)</t>
  </si>
  <si>
    <t>tx_d4_soc_acq_nb</t>
  </si>
  <si>
    <t>Texas RRC District 4 Onshore Eagle Ford (Acquisitions Mbbls)</t>
  </si>
  <si>
    <t>tx_d4_soc_exdisc_nb</t>
  </si>
  <si>
    <t>Texas RRC District 4 Onshore Eagle Ford (Extensions and Discoveries Mbbls)</t>
  </si>
  <si>
    <t>tx_d4_soc_tot_p_res_nb</t>
  </si>
  <si>
    <t>Texas RRC District 4 Onshore Eagle Ford (Total Producing Reserves Mbbls)</t>
  </si>
  <si>
    <t>tx_d4_soc_tot_np_res_nb</t>
  </si>
  <si>
    <t>Texas RRC District 4 Onshore Eagle Ford (Total Non-Producing Reserves Mbbls)</t>
  </si>
  <si>
    <t>tx_d4_sng_prod_nb</t>
  </si>
  <si>
    <t>Texas RRC District 4 Onshore Eagle Ford (Production MMcf)</t>
  </si>
  <si>
    <t>tx_d4_sng_div_nb</t>
  </si>
  <si>
    <t>Texas RRC District 4 Onshore Eagle Ford (Divestitures MMcf)</t>
  </si>
  <si>
    <t>tx_d4_sng_acq_nb</t>
  </si>
  <si>
    <t>Texas RRC District 4 Onshore Eagle Ford (Acquisitions MMcf)</t>
  </si>
  <si>
    <t>tx_d4_sng_exdisc_nb</t>
  </si>
  <si>
    <t>Texas RRC District 4 Onshore Eagle Ford (Extensions and Discoveries MMcf)</t>
  </si>
  <si>
    <t>tx_d4_sng_tot_p_res_nb</t>
  </si>
  <si>
    <t>Texas RRC District 4 Onshore Eagle Ford (Total Producing Reserves MMcf)</t>
  </si>
  <si>
    <t>tx_d4_sng_tot_np_res_nb</t>
  </si>
  <si>
    <t>Texas RRC District 4 Onshore Eagle Ford (Total Non-Producing Reserves MMcf)</t>
  </si>
  <si>
    <t>tx_d4_p5_comments_tx</t>
  </si>
  <si>
    <t>Texas RRC District 4 Onshore Eagle Ford (Comments (use as much space as needed))</t>
  </si>
  <si>
    <t>tx_d5_soc_prod_nb</t>
  </si>
  <si>
    <t>Texas RRC District 5 Barnett, Eagle Ford (Production Mbbls)</t>
  </si>
  <si>
    <t>tx_d5_soc_div_nb</t>
  </si>
  <si>
    <t>Texas RRC District 5 Barnett, Eagle Ford (Divestitures Mbbls)</t>
  </si>
  <si>
    <t>tx_d5_soc_acq_nb</t>
  </si>
  <si>
    <t>Texas RRC District 5 Barnett, Eagle Ford (Acquisitions Mbbls)</t>
  </si>
  <si>
    <t>tx_d5_soc_exdisc_nb</t>
  </si>
  <si>
    <t>Texas RRC District 5 Barnett, Eagle Ford (Extensions and Discoveries Mbbls)</t>
  </si>
  <si>
    <t>tx_d5_soc_tot_p_res_nb</t>
  </si>
  <si>
    <t>Texas RRC District 5 Barnett, Eagle Ford (Total Producing Reserves Mbbls)</t>
  </si>
  <si>
    <t>tx_d5_soc_tot_np_res_nb</t>
  </si>
  <si>
    <t>Texas RRC District 5 Barnett, Eagle Ford (Total Non-Producing Reserves Mbbls)</t>
  </si>
  <si>
    <t>tx_d5_sng_prod_nb</t>
  </si>
  <si>
    <t>Texas RRC District 5 Barnett, Eagle Ford (Production MMcf)</t>
  </si>
  <si>
    <t>tx_d5_sng_div_nb</t>
  </si>
  <si>
    <t>Texas RRC District 5 Barnett, Eagle Ford (Divestitures MMcf)</t>
  </si>
  <si>
    <t>tx_d5_sng_acq_nb</t>
  </si>
  <si>
    <t>Texas RRC District 5 Barnett, Eagle Ford (Acquisitions MMcf)</t>
  </si>
  <si>
    <t>tx_d5_sng_exdisc_nb</t>
  </si>
  <si>
    <t>Texas RRC District 5 Barnett, Eagle Ford (Extensions and Discoveries MMcf)</t>
  </si>
  <si>
    <t>tx_d5_sng_tot_p_res_nb</t>
  </si>
  <si>
    <t>Texas RRC District 5 Barnett, Eagle Ford (Total Producing Reserves MMcf)</t>
  </si>
  <si>
    <t>tx_d5_sng_tot_np_res_nb</t>
  </si>
  <si>
    <t>Texas RRC District 5 Barnett, Eagle Ford (Total Non-Producing Reserves MMcf)</t>
  </si>
  <si>
    <t>tx_d5_p5_comments_tx</t>
  </si>
  <si>
    <t>Texas RRC District 5 Barnett, Eagle Ford (Comments (use as much space as needed))</t>
  </si>
  <si>
    <t>tx_d6_soc_prod_nb</t>
  </si>
  <si>
    <t>Texas RRC District 6 Bossier, Haynesville (Production Mbbls)</t>
  </si>
  <si>
    <t>tx_d6_soc_div_nb</t>
  </si>
  <si>
    <t>Texas RRC District 6 Bossier, Haynesville (Divestitures Mbbls)</t>
  </si>
  <si>
    <t>tx_d6_soc_acq_nb</t>
  </si>
  <si>
    <t>Texas RRC District 6 Bossier, Haynesville (Acquisitions Mbbls)</t>
  </si>
  <si>
    <t>tx_d6_soc_exdisc_nb</t>
  </si>
  <si>
    <t>Texas RRC District 6 Bossier, Haynesville (Extensions and Discoveries Mbbls)</t>
  </si>
  <si>
    <t>tx_d6_soc_tot_p_res_nb</t>
  </si>
  <si>
    <t>Texas RRC District 6 Bossier, Haynesville (Total Producing Reserves Mbbls)</t>
  </si>
  <si>
    <t>tx_d6_soc_tot_np_res_nb</t>
  </si>
  <si>
    <t>Texas RRC District 6 Bossier, Haynesville (Total Non-Producing Reserves Mbbls)</t>
  </si>
  <si>
    <t>tx_d6_sng_prod_nb</t>
  </si>
  <si>
    <t>Texas RRC District 6 Bossier, Haynesville (Production MMcf)</t>
  </si>
  <si>
    <t>tx_d6_sng_div_nb</t>
  </si>
  <si>
    <t>Texas RRC District 6 Bossier, Haynesville (Divestitures MMcf)</t>
  </si>
  <si>
    <t>tx_d6_sng_acq_nb</t>
  </si>
  <si>
    <t>Texas RRC District 6 Bossier, Haynesville (Acquisitions MMcf)</t>
  </si>
  <si>
    <t>tx_d6_sng_exdisc_nb</t>
  </si>
  <si>
    <t>Texas RRC District 6 Bossier, Haynesville (Extensions and Discoveries MMcf)</t>
  </si>
  <si>
    <t>tx_d6_sng_tot_p_res_nb</t>
  </si>
  <si>
    <t>Texas RRC District 6 Bossier, Haynesville (Total Producing Reserves MMcf)</t>
  </si>
  <si>
    <t>tx_d6_sng_tot_np_res_nb</t>
  </si>
  <si>
    <t>Texas RRC District 6 Bossier, Haynesville (Total Non-Producing Reserves MMcf)</t>
  </si>
  <si>
    <t>tx_d6_p5_comments_tx</t>
  </si>
  <si>
    <t>Texas RRC District 6 Bossier, Haynesville (Comments (use as much space as needed))</t>
  </si>
  <si>
    <t>tx_d7b_soc_prod_nb</t>
  </si>
  <si>
    <t>Texas RRC District 7B Barnett (Production Mbbls)</t>
  </si>
  <si>
    <t>tx_d7b_soc_div_nb</t>
  </si>
  <si>
    <t>Texas RRC District 7B Barnett (Divestitures Mbbls)</t>
  </si>
  <si>
    <t>tx_d7b_soc_acq_nb</t>
  </si>
  <si>
    <t>Texas RRC District 7B Barnett (Acquisitions Mbbls)</t>
  </si>
  <si>
    <t>tx_d7b_soc_exdisc_nb</t>
  </si>
  <si>
    <t>Texas RRC District 7B Barnett (Extensions and Discoveries Mbbls)</t>
  </si>
  <si>
    <t>tx_d7b_soc_tot_p_res_nb</t>
  </si>
  <si>
    <t>Texas RRC District 7B Barnett (Total Producing Reserves Mbbls)</t>
  </si>
  <si>
    <t>tx_d7b_soc_tot_np_res_nb</t>
  </si>
  <si>
    <t>Texas RRC District 7B Barnett (Total Non-Producing Reserves Mbbls)</t>
  </si>
  <si>
    <t>tx_d7b_sng_prod_nb</t>
  </si>
  <si>
    <t>Texas RRC District 7B Barnett (Production MMcf)</t>
  </si>
  <si>
    <t>tx_d7b_sng_div_nb</t>
  </si>
  <si>
    <t>Texas RRC District 7B Barnett (Divestitures MMcf)</t>
  </si>
  <si>
    <t>tx_d7b_sng_acq_nb</t>
  </si>
  <si>
    <t>Texas RRC District 7B Barnett (Acquisitions MMcf)</t>
  </si>
  <si>
    <t>tx_d7b_sng_exdisc_nb</t>
  </si>
  <si>
    <t>Texas RRC District 7B Barnett (Extensions and Discoveries MMcf)</t>
  </si>
  <si>
    <t>tx_d7b_sng_tot_p_res_nb</t>
  </si>
  <si>
    <t>Texas RRC District 7B Barnett (Total Producing Reserves MMcf)</t>
  </si>
  <si>
    <t>tx_d7b_sng_tot_np_res_nb</t>
  </si>
  <si>
    <t>Texas RRC District 7B Barnett (Total Non-Producing Reserves MMcf)</t>
  </si>
  <si>
    <t>tx_d7b_p5_comments_tx</t>
  </si>
  <si>
    <t>Texas RRC District 7B Barnett (Comments (use as much space as needed))</t>
  </si>
  <si>
    <t>tx_d7c_soc_prod_nb</t>
  </si>
  <si>
    <t>Texas RRC District 7C Wolfcamp (Production Mbbls)</t>
  </si>
  <si>
    <t>tx_d7c_soc_div_nb</t>
  </si>
  <si>
    <t>Texas RRC District 7C Wolfcamp (Divestitures Mbbls)</t>
  </si>
  <si>
    <t>tx_d7c_soc_acq_nb</t>
  </si>
  <si>
    <t>Texas RRC District 7C Wolfcamp (Acquisitions Mbbls)</t>
  </si>
  <si>
    <t>tx_d7c_soc_exdisc_nb</t>
  </si>
  <si>
    <t>Texas RRC District 7C Wolfcamp (Extensions and Discoveries Mbbls)</t>
  </si>
  <si>
    <t>tx_d7c_soc_tot_p_res_nb</t>
  </si>
  <si>
    <t>Texas RRC District 7C Wolfcamp (Total Producing Reserves Mbbls)</t>
  </si>
  <si>
    <t>tx_d7c_soc_tot_np_res_nb</t>
  </si>
  <si>
    <t>Texas RRC District 7C Wolfcamp (Total Non-Producing Reserves Mbbls)</t>
  </si>
  <si>
    <t>tx_d7c_sng_prod_nb</t>
  </si>
  <si>
    <t>Texas RRC District 7C Wolfcamp (Production MMcf)</t>
  </si>
  <si>
    <t>tx_d7c_sng_div_nb</t>
  </si>
  <si>
    <t>Texas RRC District 7C Wolfcamp (Divestitures MMcf)</t>
  </si>
  <si>
    <t>tx_d7c_sng_acq_nb</t>
  </si>
  <si>
    <t>Texas RRC District 7C Wolfcamp (Acquisitions MMcf)</t>
  </si>
  <si>
    <t>tx_d7c_sng_exdisc_nb</t>
  </si>
  <si>
    <t>Texas RRC District 7C Wolfcamp (Extensions and Discoveries MMcf)</t>
  </si>
  <si>
    <t>tx_d7c_sng_tot_p_res_nb</t>
  </si>
  <si>
    <t>Texas RRC District 7C Wolfcamp (Total Producing Reserves MMcf)</t>
  </si>
  <si>
    <t>tx_d7c_sng_tot_np_res_nb</t>
  </si>
  <si>
    <t>Texas RRC District 7C Wolfcamp (Total Non-Producing Reserves MMcf)</t>
  </si>
  <si>
    <t>tx_d7c_p5_comments_tx</t>
  </si>
  <si>
    <t>Texas RRC District 7C Wolfcamp (Comments (use as much space as needed))</t>
  </si>
  <si>
    <t>tx_d8_soc_prod_nb</t>
  </si>
  <si>
    <t>Texas RRC District 8 Wolfcamp (Production Mbbls)</t>
  </si>
  <si>
    <t>tx_d8_soc_div_nb</t>
  </si>
  <si>
    <t>Texas RRC District 8 Wolfcamp (Divestitures Mbbls)</t>
  </si>
  <si>
    <t>tx_d8_soc_acq_nb</t>
  </si>
  <si>
    <t>Texas RRC District 8 Wolfcamp (Acquisitions Mbbls)</t>
  </si>
  <si>
    <t>tx_d8_soc_exdisc_nb</t>
  </si>
  <si>
    <t>Texas RRC District 8 Wolfcamp (Extensions and Discoveries Mbbls)</t>
  </si>
  <si>
    <t>tx_d8_soc_tot_p_res_nb</t>
  </si>
  <si>
    <t>Texas RRC District 8 Wolfcamp (Total Producing Reserves Mbbls)</t>
  </si>
  <si>
    <t>tx_d8_soc_tot_np_res_nb</t>
  </si>
  <si>
    <t>Texas RRC District 8 Wolfcamp (Total Non-Producing Reserves Mbbls)</t>
  </si>
  <si>
    <t>tx_d8_sng_prod_nb</t>
  </si>
  <si>
    <t>Texas RRC District 8 Wolfcamp (Production MMcf)</t>
  </si>
  <si>
    <t>tx_d8_sng_div_nb</t>
  </si>
  <si>
    <t>Texas RRC District 8 Wolfcamp (Divestitures MMcf)</t>
  </si>
  <si>
    <t>tx_d8_sng_acq_nb</t>
  </si>
  <si>
    <t>Texas RRC District 8 Wolfcamp (Acquisitions MMcf)</t>
  </si>
  <si>
    <t>tx_d8_sng_exdisc_nb</t>
  </si>
  <si>
    <t>Texas RRC District 8 Wolfcamp (Extensions and Discoveries MMcf)</t>
  </si>
  <si>
    <t>tx_d8_sng_tot_p_res_nb</t>
  </si>
  <si>
    <t>Texas RRC District 8 Wolfcamp (Total Producing Reserves MMcf)</t>
  </si>
  <si>
    <t>tx_d8_sng_tot_np_res_nb</t>
  </si>
  <si>
    <t>Texas RRC District 8 Wolfcamp (Total Non-Producing Reserves MMcf)</t>
  </si>
  <si>
    <t>tx_d8_p5_comments_tx</t>
  </si>
  <si>
    <t>Texas RRC District 8 Wolfcamp (Comments (use as much space as needed))</t>
  </si>
  <si>
    <t>tx_d8a_soc_prod_nb</t>
  </si>
  <si>
    <t>Texas RRC District 8A Wolfcamp (Production Mbbls)</t>
  </si>
  <si>
    <t>tx_d8a_soc_div_nb</t>
  </si>
  <si>
    <t>Texas RRC District 8A Wolfcamp (Divestitures Mbbls)</t>
  </si>
  <si>
    <t>tx_d8a_soc_acq_nb</t>
  </si>
  <si>
    <t>Texas RRC District 8A Wolfcamp (Acquisitions Mbbls)</t>
  </si>
  <si>
    <t>tx_d8a_soc_exdisc_nb</t>
  </si>
  <si>
    <t>Texas RRC District 8A Wolfcamp (Extensions and Discoveries Mbbls)</t>
  </si>
  <si>
    <t>tx_d8a_soc_tot_p_res_nb</t>
  </si>
  <si>
    <t>Texas RRC District 8A Wolfcamp (Total Producing Reserves Mbbls)</t>
  </si>
  <si>
    <t>tx_d8a_soc_tot_np_res_nb</t>
  </si>
  <si>
    <t>Texas RRC District 8A Wolfcamp (Total Non-Producing Reserves Mbbls)</t>
  </si>
  <si>
    <t>tx_d8a_sng_prod_nb</t>
  </si>
  <si>
    <t>Texas RRC District 8A Wolfcamp (Production MMcf)</t>
  </si>
  <si>
    <t>tx_d8a_sng_div_nb</t>
  </si>
  <si>
    <t>Texas RRC District 8A Wolfcamp (Divestitures MMcf)</t>
  </si>
  <si>
    <t>tx_d8a_sng_acq_nb</t>
  </si>
  <si>
    <t>Texas RRC District 8A Wolfcamp (Acquisitions MMcf)</t>
  </si>
  <si>
    <t>tx_d8a_sng_exdisc_nb</t>
  </si>
  <si>
    <t>Texas RRC District 8A Wolfcamp (Extensions and Discoveries MMcf)</t>
  </si>
  <si>
    <t>tx_d8a_sng_tot_p_res_nb</t>
  </si>
  <si>
    <t>Texas RRC District 8A Wolfcamp (Total Producing Reserves MMcf)</t>
  </si>
  <si>
    <t>tx_d8a_sng_tot_np_res_nb</t>
  </si>
  <si>
    <t>Texas RRC District 8A Wolfcamp (Total Non-Producing Reserves MMcf)</t>
  </si>
  <si>
    <t>tx_d8a_p5_comments_tx</t>
  </si>
  <si>
    <t>Texas RRC District 8A Wolfcamp (Comments (use as much space as needed))</t>
  </si>
  <si>
    <t>tx_d9_soc_prod_nb</t>
  </si>
  <si>
    <t>Texas RRC District 9 Barnett (Production Mbbls)</t>
  </si>
  <si>
    <t>tx_d9_soc_div_nb</t>
  </si>
  <si>
    <t>Texas RRC District 9 Barnett (Divestitures Mbbls)</t>
  </si>
  <si>
    <t>tx_d9_soc_acq_nb</t>
  </si>
  <si>
    <t>Texas RRC District 9 Barnett (Acquisitions Mbbls)</t>
  </si>
  <si>
    <t>tx_d9_soc_exdisc_nb</t>
  </si>
  <si>
    <t>Texas RRC District 9 Barnett (Extensions and Discoveries Mbbls)</t>
  </si>
  <si>
    <t>tx_d9_soc_tot_p_res_nb</t>
  </si>
  <si>
    <t>Texas RRC District 9 Barnett (Total Producing Reserves Mbbls)</t>
  </si>
  <si>
    <t>tx_d9_soc_tot_np_res_nb</t>
  </si>
  <si>
    <t>Texas RRC District 9 Barnett (Total Non-Producing Reserves Mbbls)</t>
  </si>
  <si>
    <t>tx_d9_sng_prod_nb</t>
  </si>
  <si>
    <t>Texas RRC District 9 Barnett (Production MMcf)</t>
  </si>
  <si>
    <t>tx_d9_sng_div_nb</t>
  </si>
  <si>
    <t>Texas RRC District 9 Barnett (Divestitures MMcf)</t>
  </si>
  <si>
    <t>tx_d9_sng_acq_nb</t>
  </si>
  <si>
    <t>Texas RRC District 9 Barnett (Acquisitions MMcf)</t>
  </si>
  <si>
    <t>tx_d9_sng_exdisc_nb</t>
  </si>
  <si>
    <t>Texas RRC District 9 Barnett (Extensions and Discoveries MMcf)</t>
  </si>
  <si>
    <t>tx_d9_sng_tot_p_res_nb</t>
  </si>
  <si>
    <t>Texas RRC District 9 Barnett (Total Producing Reserves MMcf)</t>
  </si>
  <si>
    <t>tx_d9_sng_tot_np_res_nb</t>
  </si>
  <si>
    <t>Texas RRC District 9 Barnett (Total Non-Producing Reserves MMcf)</t>
  </si>
  <si>
    <t>tx_d9_p5_comments_tx</t>
  </si>
  <si>
    <t>Texas RRC District 9 Barnett (Comments (use as much space as needed))</t>
  </si>
  <si>
    <t>wv_soc_prod_nb</t>
  </si>
  <si>
    <t>West Virginia Marcellus, Utica (Production Mbbls)</t>
  </si>
  <si>
    <t>wv_soc_div_nb</t>
  </si>
  <si>
    <t>West Virginia Marcellus, Utica (Divestitures Mbbls)</t>
  </si>
  <si>
    <t>wv_soc_acq_nb</t>
  </si>
  <si>
    <t>West Virginia Marcellus, Utica (Acquisitions Mbbls)</t>
  </si>
  <si>
    <t>wv_soc_exdisc_nb</t>
  </si>
  <si>
    <t>West Virginia Marcellus, Utica (Extensions and Discoveries Mbbls)</t>
  </si>
  <si>
    <t>wv_soc_tot_p_res_nb</t>
  </si>
  <si>
    <t>West Virginia Marcellus, Utica (Total Producing Reserves Mbbls)</t>
  </si>
  <si>
    <t>wv_soc_tot_np_res_nb</t>
  </si>
  <si>
    <t>West Virginia Marcellus, Utica (Total Non-Producing Reserves Mbbls)</t>
  </si>
  <si>
    <t>wv_sng_prod_nb</t>
  </si>
  <si>
    <t>West Virginia Marcellus, Utica (Production MMcf)</t>
  </si>
  <si>
    <t>wv_sng_div_nb</t>
  </si>
  <si>
    <t>West Virginia Marcellus, Utica (Divestitures MMcf)</t>
  </si>
  <si>
    <t>wv_sng_acq_nb</t>
  </si>
  <si>
    <t>West Virginia Marcellus, Utica (Acquisitions MMcf)</t>
  </si>
  <si>
    <t>wv_sng_exdisc_nb</t>
  </si>
  <si>
    <t>West Virginia Marcellus, Utica (Extensions and Discoveries MMcf)</t>
  </si>
  <si>
    <t>wv_sng_tot_p_res_nb</t>
  </si>
  <si>
    <t>West Virginia Marcellus, Utica (Total Producing Reserves MMcf)</t>
  </si>
  <si>
    <t>wv_sng_tot_np_res_nb</t>
  </si>
  <si>
    <t>West Virginia Marcellus, Utica (Total Non-Producing Reserves MMcf)</t>
  </si>
  <si>
    <t>wv_p5_comments_tx</t>
  </si>
  <si>
    <t>West Virginia Marcellus, Utica (Comments (use as much space as needed))</t>
  </si>
  <si>
    <t>wy_soc_prod_nb</t>
  </si>
  <si>
    <t>Wyoming Niobrara, Mowry (Production Mbbls)</t>
  </si>
  <si>
    <t>wy_soc_div_nb</t>
  </si>
  <si>
    <t>Wyoming Niobrara, Mowry (Divestitures Mbbls)</t>
  </si>
  <si>
    <t>wy_soc_acq_nb</t>
  </si>
  <si>
    <t>Wyoming Niobrara, Mowry (Acquisitions Mbbls)</t>
  </si>
  <si>
    <t>wy_soc_exdisc_nb</t>
  </si>
  <si>
    <t>Wyoming Niobrara, Mowry (Extensions and Discoveries Mbbls)</t>
  </si>
  <si>
    <t>wy_soc_tot_p_res_nb</t>
  </si>
  <si>
    <t>Wyoming Niobrara, Mowry (Total Producing Reserves Mbbls)</t>
  </si>
  <si>
    <t>wy_soc_tot_np_res_nb</t>
  </si>
  <si>
    <t>Wyoming Niobrara, Mowry (Total Non-Producing Reserves Mbbls)</t>
  </si>
  <si>
    <t>wy_sng_prod_nb</t>
  </si>
  <si>
    <t>Wyoming Niobrara, Mowry (Production MMcf)</t>
  </si>
  <si>
    <t>wy_sng_div_nb</t>
  </si>
  <si>
    <t>Wyoming Niobrara, Mowry (Divestitures MMcf)</t>
  </si>
  <si>
    <t>wy_sng_acq_nb</t>
  </si>
  <si>
    <t>Wyoming Niobrara, Mowry (Acquisitions MMcf)</t>
  </si>
  <si>
    <t>wy_sng_exdisc_nb</t>
  </si>
  <si>
    <t>Wyoming Niobrara, Mowry (Extensions and Discoveries MMcf)</t>
  </si>
  <si>
    <t>wy_sng_tot_p_res_nb</t>
  </si>
  <si>
    <t>Wyoming Niobrara, Mowry (Total Producing Reserves MMcf)</t>
  </si>
  <si>
    <t>wy_sng_tot_np_res_nb</t>
  </si>
  <si>
    <t>Wyoming Niobrara, Mowry (Total Non-Producing Reserves MMcf)</t>
  </si>
  <si>
    <t>wy_p5_comments_tx</t>
  </si>
  <si>
    <t>Wyoming Niobrara, Mowry (Comments (use as much space as needed))</t>
  </si>
  <si>
    <t>oss_al_soc_prod_nb</t>
  </si>
  <si>
    <t>Alabama Chattanooga, Conasauga (Production Mbbls)</t>
  </si>
  <si>
    <t>oss_al_soc_div_nb</t>
  </si>
  <si>
    <t>Alabama Chattanooga, Conasauga (Divestitures Mbbls)</t>
  </si>
  <si>
    <t>oss_al_soc_acq_nb</t>
  </si>
  <si>
    <t>Alabama Chattanooga, Conasauga (Acquisitions Mbbls)</t>
  </si>
  <si>
    <t>oss_al_soc_exdisc_nb</t>
  </si>
  <si>
    <t>Alabama Chattanooga, Conasauga (Extensions and Discoveries Mbbls)</t>
  </si>
  <si>
    <t>oss_al_soc_tot_p_res_nb</t>
  </si>
  <si>
    <t>Alabama Chattanooga, Conasauga (Total Producing Reserves Mbbls)</t>
  </si>
  <si>
    <t>oss_al_soc_tot_np_res_nb</t>
  </si>
  <si>
    <t>Alabama Chattanooga, Conasauga (Total Non-Producing Reserves Mbbls)</t>
  </si>
  <si>
    <t>oss_al_sng_prod_nb</t>
  </si>
  <si>
    <t>Alabama Chattanooga, Conasauga (Production MMcf)</t>
  </si>
  <si>
    <t>oss_al_sng_div_nb</t>
  </si>
  <si>
    <t>Alabama Chattanooga, Conasauga (Divestitures MMcf)</t>
  </si>
  <si>
    <t>oss_al_sng_acq_nb</t>
  </si>
  <si>
    <t>Alabama Chattanooga, Conasauga (Acquisitions MMcf)</t>
  </si>
  <si>
    <t>oss_al_sng_exdisc_nb</t>
  </si>
  <si>
    <t>Alabama Chattanooga, Conasauga (Extensions and Discoveries MMcf)</t>
  </si>
  <si>
    <t>oss_al_sng_tot_p_res_nb</t>
  </si>
  <si>
    <t>Alabama Chattanooga, Conasauga (Total Producing Reserves MMcf)</t>
  </si>
  <si>
    <t>oss_al_sng_tot_np_res_nb</t>
  </si>
  <si>
    <t>Alabama Chattanooga, Conasauga (Total Non-Producing Reserves MMcf)</t>
  </si>
  <si>
    <t>oss_al_p5_comments_tx</t>
  </si>
  <si>
    <t>Alabama Chattanooga, Conasauga (Comments (use as much space as needed))</t>
  </si>
  <si>
    <t>oss_ca_soc_prod_nb</t>
  </si>
  <si>
    <t>California Monterey (Production Mbbls)</t>
  </si>
  <si>
    <t>oss_ca_soc_div_nb</t>
  </si>
  <si>
    <t>California Monterey (Divestitures Mbbls)</t>
  </si>
  <si>
    <t>oss_ca_soc_acq_nb</t>
  </si>
  <si>
    <t>California Monterey (Acquisitions Mbbls)</t>
  </si>
  <si>
    <t>oss_ca_soc_exdisc_nb</t>
  </si>
  <si>
    <t>California Monterey (Extensions and Discoveries Mbbls)</t>
  </si>
  <si>
    <t>oss_ca_soc_tot_p_res_nb</t>
  </si>
  <si>
    <t>California Monterey (Total Producing Reserves Mbbls)</t>
  </si>
  <si>
    <t>oss_ca_soc_tot_np_res_nb</t>
  </si>
  <si>
    <t>California Monterey (Total Non-Producing Reserves Mbbls)</t>
  </si>
  <si>
    <t>oss_ca_sng_prod_nb</t>
  </si>
  <si>
    <t>California Monterey (Production MMcf)</t>
  </si>
  <si>
    <t>oss_ca_sng_div_nb</t>
  </si>
  <si>
    <t>California Monterey (Divestitures MMcf)</t>
  </si>
  <si>
    <t>oss_ca_sng_acq_nb</t>
  </si>
  <si>
    <t>California Monterey (Acquisitions MMcf)</t>
  </si>
  <si>
    <t>oss_ca_sng_exdisc_nb</t>
  </si>
  <si>
    <t>California Monterey (Extensions and Discoveries MMcf)</t>
  </si>
  <si>
    <t>oss_ca_sng_tot_p_res_nb</t>
  </si>
  <si>
    <t>California Monterey (Total Producing Reserves MMcf)</t>
  </si>
  <si>
    <t>oss_ca_sng_tot_np_res_nb</t>
  </si>
  <si>
    <t>California Monterey (Total Non-Producing Reserves MMcf)</t>
  </si>
  <si>
    <t>oss_ca_p5_comments_tx</t>
  </si>
  <si>
    <t>California Monterey (Comments (use as much space as needed))</t>
  </si>
  <si>
    <t>oss_il_soc_prod_nb</t>
  </si>
  <si>
    <t>Illinois New Albany (Production Mbbls)</t>
  </si>
  <si>
    <t>oss_il_soc_div_nb</t>
  </si>
  <si>
    <t>Illinois New Albany (Divestitures Mbbls)</t>
  </si>
  <si>
    <t>oss_il_soc_acq_nb</t>
  </si>
  <si>
    <t>Illinois New Albany (Acquisitions Mbbls)</t>
  </si>
  <si>
    <t>oss_il_soc_exdisc_nb</t>
  </si>
  <si>
    <t>Illinois New Albany (Extensions and Discoveries Mbbls)</t>
  </si>
  <si>
    <t>oss_il_soc_tot_p_res_nb</t>
  </si>
  <si>
    <t>Illinois New Albany (Total Producing Reserves Mbbls)</t>
  </si>
  <si>
    <t>oss_il_soc_tot_np_res_nb</t>
  </si>
  <si>
    <t>Illinois New Albany (Total Non-Producing Reserves Mbbls)</t>
  </si>
  <si>
    <t>oss_il_sng_prod_nb</t>
  </si>
  <si>
    <t>Illinois New Albany (Production MMcf)</t>
  </si>
  <si>
    <t>oss_il_sng_div_nb</t>
  </si>
  <si>
    <t>Illinois New Albany (Divestitures MMcf)</t>
  </si>
  <si>
    <t>oss_il_sng_acq_nb</t>
  </si>
  <si>
    <t>Illinois New Albany (Acquisitions MMcf)</t>
  </si>
  <si>
    <t>oss_il_sng_exdisc_nb</t>
  </si>
  <si>
    <t>Illinois New Albany (Extensions and Discoveries MMcf)</t>
  </si>
  <si>
    <t>oss_il_sng_tot_p_res_nb</t>
  </si>
  <si>
    <t>Illinois New Albany (Total Producing Reserves MMcf)</t>
  </si>
  <si>
    <t>oss_il_sng_tot_np_res_nb</t>
  </si>
  <si>
    <t>Illinois New Albany (Total Non-Producing Reserves MMcf)</t>
  </si>
  <si>
    <t>oss_il_p5_comments_tx</t>
  </si>
  <si>
    <t>Illinois New Albany (Comments (use as much space as needed))</t>
  </si>
  <si>
    <t>oss_in_soc_prod_nb</t>
  </si>
  <si>
    <t>Indiana Antrim, New Albany (Production Mbbls)</t>
  </si>
  <si>
    <t>oss_in_soc_div_nb</t>
  </si>
  <si>
    <t>Indiana Antrim, New Albany (Divestitures Mbbls)</t>
  </si>
  <si>
    <t>oss_in_soc_acq_nb</t>
  </si>
  <si>
    <t>Indiana Antrim, New Albany (Acquisitions Mbbls)</t>
  </si>
  <si>
    <t>oss_in_soc_exdisc_nb</t>
  </si>
  <si>
    <t>Indiana Antrim, New Albany (Extensions and Discoveries Mbbls)</t>
  </si>
  <si>
    <t>oss_in_soc_tot_p_res_nb</t>
  </si>
  <si>
    <t>Indiana Antrim, New Albany (Total Producing Reserves Mbbls)</t>
  </si>
  <si>
    <t>oss_in_soc_tot_np_res_nb</t>
  </si>
  <si>
    <t>Indiana Antrim, New Albany (Total Non-Producing Reserves Mbbls)</t>
  </si>
  <si>
    <t>oss_in_sng_prod_nb</t>
  </si>
  <si>
    <t>Indiana Antrim, New Albany (Production MMcf)</t>
  </si>
  <si>
    <t>oss_in_sng_div_nb</t>
  </si>
  <si>
    <t>Indiana Antrim, New Albany (Divestitures MMcf)</t>
  </si>
  <si>
    <t>oss_in_sng_acq_nb</t>
  </si>
  <si>
    <t>Indiana Antrim, New Albany (Acquisitions MMcf)</t>
  </si>
  <si>
    <t>oss_in_sng_exdisc_nb</t>
  </si>
  <si>
    <t>Indiana Antrim, New Albany (Extensions and Discoveries MMcf)</t>
  </si>
  <si>
    <t>oss_in_sng_tot_p_res_nb</t>
  </si>
  <si>
    <t>Indiana Antrim, New Albany (Total Producing Reserves MMcf)</t>
  </si>
  <si>
    <t>oss_in_sng_tot_np_res_nb</t>
  </si>
  <si>
    <t>Indiana Antrim, New Albany (Total Non-Producing Reserves MMcf)</t>
  </si>
  <si>
    <t>oss_in_p5_comments_tx</t>
  </si>
  <si>
    <t>Indiana Antrim, New Albany (Comments (use as much space as needed))</t>
  </si>
  <si>
    <t>oss_ny_soc_prod_nb</t>
  </si>
  <si>
    <t>New York Marcellus (Production Mbbls)</t>
  </si>
  <si>
    <t>oss_ny_soc_div_nb</t>
  </si>
  <si>
    <t>New York Marcellus (Divestitures Mbbls)</t>
  </si>
  <si>
    <t>oss_ny_soc_acq_nb</t>
  </si>
  <si>
    <t>New York Marcellus (Acquisitions Mbbls)</t>
  </si>
  <si>
    <t>oss_ny_soc_exdisc_nb</t>
  </si>
  <si>
    <t>New York Marcellus (Extensions and Discoveries Mbbls)</t>
  </si>
  <si>
    <t>oss_ny_soc_tot_p_res_nb</t>
  </si>
  <si>
    <t>New York Marcellus (Total Producing Reserves Mbbls)</t>
  </si>
  <si>
    <t>oss_ny_soc_tot_np_res_nb</t>
  </si>
  <si>
    <t>New York Marcellus (Total Non-Producing Reserves Mbbls)</t>
  </si>
  <si>
    <t>oss_ny_sng_prod_nb</t>
  </si>
  <si>
    <t>New York Marcellus (Production MMcf)</t>
  </si>
  <si>
    <t>oss_ny_sng_div_nb</t>
  </si>
  <si>
    <t>New York Marcellus (Divestitures MMcf)</t>
  </si>
  <si>
    <t>oss_ny_sng_acq_nb</t>
  </si>
  <si>
    <t>New York Marcellus (Acquisitions MMcf)</t>
  </si>
  <si>
    <t>oss_ny_sng_exdisc_nb</t>
  </si>
  <si>
    <t>New York Marcellus (Extensions and Discoveries MMcf)</t>
  </si>
  <si>
    <t>oss_ny_sng_tot_p_res_nb</t>
  </si>
  <si>
    <t>New York Marcellus (Total Producing Reserves MMcf)</t>
  </si>
  <si>
    <t>oss_ny_sng_tot_np_res_nb</t>
  </si>
  <si>
    <t>New York Marcellus (Total Non-Producing Reserves MMcf)</t>
  </si>
  <si>
    <t>oss_ny_p5_comments_tx</t>
  </si>
  <si>
    <t>New York Marcellus (Comments (use as much space as needed))</t>
  </si>
  <si>
    <t>oss_tn_soc_prod_nb</t>
  </si>
  <si>
    <t>Tennessee Chattanooga (Production Mbbls)</t>
  </si>
  <si>
    <t>oss_tn_soc_div_nb</t>
  </si>
  <si>
    <t>Tennessee Chattanooga (Divestitures Mbbls)</t>
  </si>
  <si>
    <t>oss_tn_soc_acq_nb</t>
  </si>
  <si>
    <t>Tennessee Chattanooga (Acquisitions Mbbls)</t>
  </si>
  <si>
    <t>oss_tn_soc_exdisc_nb</t>
  </si>
  <si>
    <t>Tennessee Chattanooga (Extensions and Discoveries Mbbls)</t>
  </si>
  <si>
    <t>oss_tn_soc_tot_p_res_nb</t>
  </si>
  <si>
    <t>Tennessee Chattanooga (Total Producing Reserves Mbbls)</t>
  </si>
  <si>
    <t>oss_tn_soc_tot_np_res_nb</t>
  </si>
  <si>
    <t>Tennessee Chattanooga (Total Non-Producing Reserves Mbbls)</t>
  </si>
  <si>
    <t>oss_tn_sng_prod_nb</t>
  </si>
  <si>
    <t>Tennessee Chattanooga (Production MMcf)</t>
  </si>
  <si>
    <t>oss_tn_sng_div_nb</t>
  </si>
  <si>
    <t>Tennessee Chattanooga (Divestitures MMcf)</t>
  </si>
  <si>
    <t>oss_tn_sng_acq_nb</t>
  </si>
  <si>
    <t>Tennessee Chattanooga (Acquisitions MMcf)</t>
  </si>
  <si>
    <t>oss_tn_sng_exdisc_nb</t>
  </si>
  <si>
    <t>Tennessee Chattanooga (Extensions and Discoveries MMcf)</t>
  </si>
  <si>
    <t>oss_tn_sng_tot_p_res_nb</t>
  </si>
  <si>
    <t>Tennessee Chattanooga (Total Producing Reserves MMcf)</t>
  </si>
  <si>
    <t>oss_tn_sng_tot_np_res_nb</t>
  </si>
  <si>
    <t>Tennessee Chattanooga (Total Non-Producing Reserves MMcf)</t>
  </si>
  <si>
    <t>oss_tn_p5_comments_tx</t>
  </si>
  <si>
    <t>Tennessee Chattanooga (Comments (use as much space as needed))</t>
  </si>
  <si>
    <t>oss_ut_soc_prod_nb</t>
  </si>
  <si>
    <t>Utah Mancos (Production Mbbls)</t>
  </si>
  <si>
    <t>oss_ut_soc_div_nb</t>
  </si>
  <si>
    <t>Utah Mancos (Divestitures Mbbls)</t>
  </si>
  <si>
    <t>oss_ut_soc_acq_nb</t>
  </si>
  <si>
    <t>Utah Mancos (Acquisitions Mbbls)</t>
  </si>
  <si>
    <t>oss_ut_soc_exdisc_nb</t>
  </si>
  <si>
    <t>Utah Mancos (Extensions and Discoveries Mbbls)</t>
  </si>
  <si>
    <t>oss_ut_soc_tot_p_res_nb</t>
  </si>
  <si>
    <t>Utah Mancos (Total Producing Reserves Mbbls)</t>
  </si>
  <si>
    <t>oss_ut_soc_tot_np_res_nb</t>
  </si>
  <si>
    <t>Utah Mancos (Total Non-Producing Reserves Mbbls)</t>
  </si>
  <si>
    <t>oss_ut_sng_prod_nb</t>
  </si>
  <si>
    <t>Utah Mancos (Production MMcf)</t>
  </si>
  <si>
    <t>oss_ut_sng_div_nb</t>
  </si>
  <si>
    <t>Utah Mancos (Divestitures MMcf)</t>
  </si>
  <si>
    <t>oss_ut_sng_acq_nb</t>
  </si>
  <si>
    <t>Utah Mancos (Acquisitions MMcf)</t>
  </si>
  <si>
    <t>oss_ut_sng_exdisc_nb</t>
  </si>
  <si>
    <t>Utah Mancos (Extensions and Discoveries MMcf)</t>
  </si>
  <si>
    <t>oss_ut_sng_tot_p_res_nb</t>
  </si>
  <si>
    <t>Utah Mancos (Total Producing Reserves MMcf)</t>
  </si>
  <si>
    <t>oss_ut_sng_tot_np_res_nb</t>
  </si>
  <si>
    <t>Utah Mancos (Total Non-Producing Reserves MMcf)</t>
  </si>
  <si>
    <t>oss_ut_p5_comments_tx</t>
  </si>
  <si>
    <t>Utah Mancos (Comments (use as much space as needed))</t>
  </si>
  <si>
    <t>oss_nl_soc_prod_nb</t>
  </si>
  <si>
    <t>State not listed Name of State not listed: (Production Mbbls)</t>
  </si>
  <si>
    <t>oss_nl_soc_div_nb</t>
  </si>
  <si>
    <t>State not listed Name of State not listed: (Divestitures Mbbls)</t>
  </si>
  <si>
    <t>oss_nl_soc_acq_nb</t>
  </si>
  <si>
    <t>State not listed Name of State not listed: (Acquisitions Mbbls)</t>
  </si>
  <si>
    <t>oss_nl_soc_exdisc_nb</t>
  </si>
  <si>
    <t>State not listed Name of State not listed: (Extensions and Discoveries Mbbls)</t>
  </si>
  <si>
    <t>oss_nl_soc_tot_p_res_nb</t>
  </si>
  <si>
    <t>State not listed Name of State not listed: (Total Producing Reserves Mbbls)</t>
  </si>
  <si>
    <t>oss_nl_soc_tot_np_res_nb</t>
  </si>
  <si>
    <t>State not listed Name of State not listed: (Total Non-Producing Reserves Mbbls)</t>
  </si>
  <si>
    <t>oss_nl_sng_prod_nb</t>
  </si>
  <si>
    <t>State not listed Name of State not listed: (Production MMcf)</t>
  </si>
  <si>
    <t>oss_nl_sng_div_nb</t>
  </si>
  <si>
    <t>State not listed Name of State not listed: (Divestitures MMcf)</t>
  </si>
  <si>
    <t>oss_nl_sng_acq_nb</t>
  </si>
  <si>
    <t>State not listed Name of State not listed: (Acquisitions MMcf)</t>
  </si>
  <si>
    <t>oss_nl_sng_exdisc_nb</t>
  </si>
  <si>
    <t>State not listed Name of State not listed: (Extensions and Discoveries MMcf)</t>
  </si>
  <si>
    <t>oss_nl_sng_tot_p_res_nb</t>
  </si>
  <si>
    <t>State not listed Name of State not listed: (Total Producing Reserves MMcf)</t>
  </si>
  <si>
    <t>oss_nl_sng_tot_np_res_nb</t>
  </si>
  <si>
    <t>State not listed Name of State not listed: (Total Non-Producing Reserves MMcf)</t>
  </si>
  <si>
    <t>oss_nl_p5_comments_tx</t>
  </si>
  <si>
    <t>State not listed Name of State not listed: (Comments (use as much space as needed))</t>
  </si>
  <si>
    <t>oss_st_soc_prod_nb</t>
  </si>
  <si>
    <t>oss_st_soc_div_nb</t>
  </si>
  <si>
    <t>oss_st_soc_acq_nb</t>
  </si>
  <si>
    <t>oss_st_soc_exdisc_nb</t>
  </si>
  <si>
    <t>oss_st_soc_tot_p_res_nb</t>
  </si>
  <si>
    <t>oss_st_soc_tot_np_res_nb</t>
  </si>
  <si>
    <t>oss_st_sng_prod_nb</t>
  </si>
  <si>
    <t>oss_st_sng_div_nb</t>
  </si>
  <si>
    <t>oss_st_sng_acq_nb</t>
  </si>
  <si>
    <t>oss_st_sng_exdisc_nb</t>
  </si>
  <si>
    <t>oss_st_sng_tot_p_res_nb</t>
  </si>
  <si>
    <t>oss_st_sng_tot_np_res_nb</t>
  </si>
  <si>
    <t>oss_st_p5_comments_tx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</si>
</sst>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lt;=9999999]###\-####;\(###\)\ ###\-####"/>
    <numFmt numFmtId="165" formatCode="00000"/>
  </numFmts>
  <fonts count="69" x14ac:knownFonts="1">
    <font>
      <sz val="11"/>
      <color theme="1"/>
      <name val="Calibri"/>
      <family val="2"/>
      <scheme val="minor"/>
    </font>
    <font>
      <sz val="10"/>
      <color rgb="FF000000"/>
      <name val="Times New Roman"/>
      <family val="1"/>
    </font>
    <font>
      <sz val="8"/>
      <name val="Arial"/>
      <family val="2"/>
    </font>
    <font>
      <b/>
      <sz val="8"/>
      <name val="Arial"/>
      <family val="2"/>
    </font>
    <font>
      <sz val="10"/>
      <name val="Arial"/>
      <family val="2"/>
    </font>
    <font>
      <sz val="11"/>
      <color theme="1"/>
      <name val="Arial"/>
      <family val="2"/>
    </font>
    <font>
      <sz val="11"/>
      <color rgb="FFFF0000"/>
      <name val="Arial"/>
      <family val="2"/>
    </font>
    <font>
      <b/>
      <sz val="11"/>
      <color rgb="FFFF0000"/>
      <name val="Arial"/>
      <family val="2"/>
    </font>
    <font>
      <b/>
      <sz val="10"/>
      <name val="Arial"/>
      <family val="2"/>
    </font>
    <font>
      <sz val="8"/>
      <color rgb="FFFF0000"/>
      <name val="Arial"/>
      <family val="2"/>
    </font>
    <font>
      <b/>
      <sz val="11"/>
      <color theme="1"/>
      <name val="Arial"/>
      <family val="2"/>
    </font>
    <font>
      <sz val="10"/>
      <color theme="1"/>
      <name val="Arial"/>
      <family val="2"/>
    </font>
    <font>
      <sz val="9"/>
      <color theme="1"/>
      <name val="Arial"/>
      <family val="2"/>
    </font>
    <font>
      <sz val="9"/>
      <color theme="1"/>
      <name val="Calibri"/>
      <family val="2"/>
    </font>
    <font>
      <b/>
      <sz val="9"/>
      <color theme="1"/>
      <name val="Arial"/>
      <family val="2"/>
    </font>
    <font>
      <sz val="8"/>
      <color theme="1"/>
      <name val="Arial"/>
      <family val="2"/>
    </font>
    <font>
      <sz val="14"/>
      <color theme="1"/>
      <name val="Arial"/>
      <family val="2"/>
    </font>
    <font>
      <b/>
      <sz val="9"/>
      <color theme="1"/>
      <name val="Calibri"/>
      <family val="2"/>
    </font>
    <font>
      <b/>
      <sz val="8"/>
      <color theme="1"/>
      <name val="Arial"/>
      <family val="2"/>
    </font>
    <font>
      <i/>
      <sz val="9"/>
      <color theme="1"/>
      <name val="Arial"/>
      <family val="2"/>
    </font>
    <font>
      <sz val="16"/>
      <color theme="1"/>
      <name val="Calibri"/>
      <family val="2"/>
    </font>
    <font>
      <b/>
      <sz val="10"/>
      <color theme="1"/>
      <name val="Arial"/>
      <family val="2"/>
    </font>
    <font>
      <sz val="10"/>
      <color theme="1"/>
      <name val="Calibri"/>
      <family val="2"/>
      <scheme val="minor"/>
    </font>
    <font>
      <b/>
      <sz val="10"/>
      <color theme="1"/>
      <name val="Calibri"/>
      <family val="2"/>
      <scheme val="minor"/>
    </font>
    <font>
      <sz val="8.5"/>
      <color theme="1"/>
      <name val="Arial"/>
      <family val="2"/>
    </font>
    <font>
      <i/>
      <sz val="10"/>
      <color theme="1"/>
      <name val="Arial"/>
      <family val="2"/>
    </font>
    <font>
      <i/>
      <sz val="8"/>
      <color theme="1" tint="0.499984740745262"/>
      <name val="Arial"/>
      <family val="2"/>
    </font>
    <font>
      <i/>
      <sz val="8"/>
      <color theme="1"/>
      <name val="Arial"/>
      <family val="2"/>
    </font>
    <font>
      <b/>
      <i/>
      <sz val="8"/>
      <color theme="1"/>
      <name val="Arial"/>
      <family val="2"/>
    </font>
    <font>
      <b/>
      <i/>
      <u/>
      <sz val="10"/>
      <color theme="1"/>
      <name val="Arial"/>
      <family val="2"/>
    </font>
    <font>
      <u/>
      <sz val="8"/>
      <name val="Arial"/>
      <family val="2"/>
    </font>
    <font>
      <vertAlign val="superscript"/>
      <sz val="9"/>
      <color theme="1"/>
      <name val="Arial"/>
      <family val="2"/>
    </font>
    <font>
      <b/>
      <i/>
      <sz val="10"/>
      <color theme="1"/>
      <name val="Arial"/>
      <family val="2"/>
    </font>
    <font>
      <vertAlign val="superscript"/>
      <sz val="8.1"/>
      <color theme="1"/>
      <name val="Arial"/>
      <family val="2"/>
    </font>
    <font>
      <b/>
      <sz val="11"/>
      <color theme="1"/>
      <name val="Calibri"/>
      <family val="2"/>
      <scheme val="minor"/>
    </font>
    <font>
      <b/>
      <sz val="11"/>
      <color rgb="FFFF0000"/>
      <name val="Calibri"/>
      <family val="2"/>
      <scheme val="minor"/>
    </font>
    <font>
      <b/>
      <sz val="11"/>
      <color theme="5"/>
      <name val="Arial"/>
      <family val="2"/>
    </font>
    <font>
      <b/>
      <sz val="11"/>
      <color rgb="FFC00000"/>
      <name val="Arial"/>
      <family val="2"/>
    </font>
    <font>
      <sz val="10"/>
      <color indexed="8"/>
      <name val="Arial"/>
      <family val="2"/>
    </font>
    <font>
      <sz val="11"/>
      <color indexed="8"/>
      <name val="Calibri"/>
      <family val="2"/>
    </font>
    <font>
      <sz val="8"/>
      <color theme="1"/>
      <name val="Calibri"/>
      <family val="2"/>
      <scheme val="minor"/>
    </font>
    <font>
      <b/>
      <sz val="8"/>
      <color rgb="FFC00000"/>
      <name val="Arial"/>
      <family val="2"/>
    </font>
    <font>
      <b/>
      <sz val="8"/>
      <color theme="5"/>
      <name val="Arial"/>
      <family val="2"/>
    </font>
    <font>
      <b/>
      <sz val="8"/>
      <color theme="1"/>
      <name val="Courier New"/>
      <family val="3"/>
    </font>
    <font>
      <sz val="11"/>
      <color theme="1"/>
      <name val="Calibri"/>
      <family val="2"/>
    </font>
    <font>
      <b/>
      <sz val="11"/>
      <color theme="1"/>
      <name val="Calibri"/>
      <family val="2"/>
    </font>
    <font>
      <b/>
      <sz val="9"/>
      <color theme="1"/>
      <name val="Calibri"/>
      <family val="2"/>
      <scheme val="minor"/>
    </font>
    <font>
      <strike/>
      <sz val="9"/>
      <color theme="7"/>
      <name val="Arial"/>
      <family val="2"/>
    </font>
    <font>
      <b/>
      <sz val="9"/>
      <color theme="5"/>
      <name val="Arial"/>
      <family val="2"/>
    </font>
    <font>
      <sz val="9"/>
      <color rgb="FFFF0000"/>
      <name val="Arial"/>
      <family val="2"/>
    </font>
    <font>
      <sz val="9"/>
      <color theme="5"/>
      <name val="Arial"/>
      <family val="2"/>
    </font>
    <font>
      <sz val="10"/>
      <color rgb="FF000000"/>
      <name val="Times New Roman"/>
      <family val="1"/>
    </font>
    <font>
      <b/>
      <sz val="8"/>
      <color theme="1"/>
      <name val="Calibri"/>
      <family val="2"/>
      <scheme val="minor"/>
    </font>
    <font>
      <sz val="11"/>
      <color rgb="FFFF0000"/>
      <name val="Calibri"/>
      <family val="2"/>
      <scheme val="minor"/>
    </font>
    <font>
      <vertAlign val="superscript"/>
      <sz val="9"/>
      <color rgb="FFFF0000"/>
      <name val="Arial"/>
      <family val="2"/>
    </font>
    <font>
      <vertAlign val="superscript"/>
      <sz val="8.1"/>
      <color rgb="FFFF0000"/>
      <name val="Arial"/>
      <family val="2"/>
    </font>
    <font>
      <sz val="8"/>
      <color theme="1"/>
      <name val="Courier New"/>
      <family val="3"/>
    </font>
    <font>
      <i/>
      <sz val="8"/>
      <color theme="2" tint="-0.499984740745262"/>
      <name val="Arial"/>
      <family val="2"/>
    </font>
    <font>
      <sz val="11"/>
      <color rgb="FFFF0000"/>
      <name val="Calibri"/>
      <family val="2"/>
    </font>
    <font>
      <u/>
      <sz val="11"/>
      <color theme="10"/>
      <name val="Calibri"/>
      <family val="2"/>
      <scheme val="minor"/>
    </font>
    <font>
      <strike/>
      <sz val="11"/>
      <color rgb="FFFF0000"/>
      <name val="Calibri"/>
      <family val="2"/>
    </font>
    <font>
      <sz val="9"/>
      <color theme="0"/>
      <name val="Arial"/>
      <family val="2"/>
    </font>
    <font>
      <sz val="10"/>
      <color rgb="FFFF0000"/>
      <name val="Arial"/>
      <family val="2"/>
    </font>
    <font>
      <b/>
      <sz val="8"/>
      <color theme="4"/>
      <name val="Arial"/>
      <family val="2"/>
    </font>
    <font>
      <sz val="8"/>
      <color theme="5"/>
      <name val="Arial"/>
      <family val="2"/>
    </font>
    <font>
      <b/>
      <sz val="8"/>
      <color rgb="FFFF0000"/>
      <name val="Arial"/>
      <family val="2"/>
    </font>
    <font>
      <sz val="8"/>
      <color theme="0"/>
      <name val="Arial"/>
      <family val="2"/>
    </font>
    <font>
      <b/>
      <sz val="11"/>
      <color theme="0" tint="-0.249977111117893"/>
      <name val="Calibri"/>
      <family val="2"/>
      <scheme val="minor"/>
    </font>
    <font>
      <sz val="11"/>
      <color theme="0" tint="-0.249977111117893"/>
      <name val="Calibri"/>
      <family val="2"/>
      <scheme val="minor"/>
    </font>
  </fonts>
  <fills count="18">
    <fill>
      <patternFill patternType="none"/>
    </fill>
    <fill>
      <patternFill patternType="gray125"/>
    </fill>
    <fill>
      <patternFill patternType="solid">
        <fgColor theme="5"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indexed="22"/>
        <bgColor indexed="0"/>
      </patternFill>
    </fill>
    <fill>
      <patternFill patternType="solid">
        <fgColor theme="0" tint="-0.14996795556505021"/>
        <bgColor indexed="64"/>
      </patternFill>
    </fill>
    <fill>
      <patternFill patternType="solid">
        <fgColor theme="7" tint="0.79998168889431442"/>
        <bgColor indexed="0"/>
      </patternFill>
    </fill>
    <fill>
      <patternFill patternType="solid">
        <fgColor theme="2"/>
        <bgColor indexed="64"/>
      </patternFill>
    </fill>
    <fill>
      <patternFill patternType="gray125">
        <bgColor theme="0"/>
      </patternFill>
    </fill>
    <fill>
      <patternFill patternType="solid">
        <fgColor theme="0" tint="-4.9989318521683403E-2"/>
        <bgColor indexed="64"/>
      </patternFill>
    </fill>
    <fill>
      <patternFill patternType="solid">
        <fgColor theme="4" tint="0.79998168889431442"/>
        <bgColor theme="4" tint="0.79998168889431442"/>
      </patternFill>
    </fill>
  </fills>
  <borders count="6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medium">
        <color indexed="64"/>
      </top>
      <bottom/>
      <diagonal/>
    </border>
    <border>
      <left/>
      <right/>
      <top style="medium">
        <color indexed="64"/>
      </top>
      <bottom style="medium">
        <color indexed="64"/>
      </bottom>
      <diagonal/>
    </border>
    <border>
      <left/>
      <right/>
      <top/>
      <bottom style="medium">
        <color indexed="64"/>
      </bottom>
      <diagonal/>
    </border>
    <border>
      <left style="medium">
        <color indexed="64"/>
      </left>
      <right/>
      <top/>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style="medium">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style="medium">
        <color indexed="64"/>
      </left>
      <right style="thick">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4" tint="0.39997558519241921"/>
      </left>
      <right/>
      <top style="thin">
        <color theme="4" tint="0.39997558519241921"/>
      </top>
      <bottom style="thin">
        <color theme="4" tint="0.39997558519241921"/>
      </bottom>
      <diagonal/>
    </border>
  </borders>
  <cellStyleXfs count="5">
    <xf numFmtId="0" fontId="0" fillId="0" borderId="0"/>
    <xf numFmtId="0" fontId="1" fillId="0" borderId="0"/>
    <xf numFmtId="0" fontId="38" fillId="0" borderId="0"/>
    <xf numFmtId="0" fontId="51" fillId="0" borderId="0"/>
    <xf numFmtId="0" fontId="59" fillId="0" borderId="0" applyNumberFormat="0" applyFill="0" applyBorder="0" applyAlignment="0" applyProtection="0"/>
  </cellStyleXfs>
  <cellXfs count="565">
    <xf numFmtId="0" fontId="0" fillId="0" borderId="0" xfId="0"/>
    <xf numFmtId="0" fontId="5" fillId="0" borderId="0" xfId="0" applyFont="1"/>
    <xf numFmtId="0" fontId="12" fillId="0" borderId="6" xfId="0" applyFont="1" applyBorder="1"/>
    <xf numFmtId="0" fontId="23" fillId="0" borderId="0" xfId="0" applyFont="1" applyAlignment="1">
      <alignment horizontal="center"/>
    </xf>
    <xf numFmtId="0" fontId="22" fillId="0" borderId="0" xfId="0" applyFont="1"/>
    <xf numFmtId="0" fontId="11" fillId="0" borderId="0" xfId="0" applyFont="1"/>
    <xf numFmtId="0" fontId="5" fillId="0" borderId="18" xfId="0" applyFont="1" applyBorder="1"/>
    <xf numFmtId="0" fontId="10" fillId="0" borderId="16" xfId="0" applyFont="1" applyBorder="1" applyAlignment="1">
      <alignment horizontal="center"/>
    </xf>
    <xf numFmtId="0" fontId="12" fillId="0" borderId="16" xfId="0" applyFont="1" applyBorder="1"/>
    <xf numFmtId="0" fontId="15" fillId="0" borderId="20" xfId="0" applyFont="1" applyBorder="1" applyAlignment="1">
      <alignment horizontal="center" vertical="center" wrapText="1"/>
    </xf>
    <xf numFmtId="0" fontId="7" fillId="0" borderId="18" xfId="0" applyFont="1" applyBorder="1"/>
    <xf numFmtId="0" fontId="12" fillId="0" borderId="24" xfId="0" applyFont="1" applyBorder="1"/>
    <xf numFmtId="0" fontId="5" fillId="0" borderId="23" xfId="0" applyFont="1" applyBorder="1"/>
    <xf numFmtId="0" fontId="10" fillId="0" borderId="23"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22" xfId="0" applyFont="1" applyBorder="1" applyAlignment="1">
      <alignment horizontal="center" vertical="center" wrapText="1"/>
    </xf>
    <xf numFmtId="0" fontId="14" fillId="3" borderId="29" xfId="0" applyFont="1" applyFill="1" applyBorder="1" applyAlignment="1">
      <alignment horizontal="center" wrapText="1"/>
    </xf>
    <xf numFmtId="0" fontId="14" fillId="3" borderId="10" xfId="0" applyFont="1" applyFill="1" applyBorder="1" applyAlignment="1">
      <alignment horizontal="center" wrapText="1"/>
    </xf>
    <xf numFmtId="0" fontId="5" fillId="0" borderId="13" xfId="0" applyFont="1" applyBorder="1"/>
    <xf numFmtId="0" fontId="14" fillId="2" borderId="29" xfId="0" applyFont="1" applyFill="1" applyBorder="1" applyAlignment="1">
      <alignment horizontal="center" wrapText="1"/>
    </xf>
    <xf numFmtId="0" fontId="14" fillId="2" borderId="34" xfId="0" applyFont="1" applyFill="1" applyBorder="1" applyAlignment="1">
      <alignment horizontal="center" wrapText="1"/>
    </xf>
    <xf numFmtId="0" fontId="12" fillId="0" borderId="10" xfId="0" applyFont="1" applyBorder="1"/>
    <xf numFmtId="0" fontId="12" fillId="0" borderId="11" xfId="0" applyFont="1" applyBorder="1"/>
    <xf numFmtId="0" fontId="14" fillId="4" borderId="12" xfId="0" applyFont="1" applyFill="1" applyBorder="1"/>
    <xf numFmtId="0" fontId="12" fillId="0" borderId="1" xfId="0" applyFont="1" applyBorder="1"/>
    <xf numFmtId="0" fontId="14" fillId="4" borderId="8" xfId="0" applyFont="1" applyFill="1" applyBorder="1"/>
    <xf numFmtId="0" fontId="12" fillId="0" borderId="7" xfId="0" applyFont="1" applyBorder="1"/>
    <xf numFmtId="0" fontId="12" fillId="0" borderId="8" xfId="0" applyFont="1" applyBorder="1"/>
    <xf numFmtId="0" fontId="12" fillId="0" borderId="35" xfId="0" applyFont="1" applyBorder="1"/>
    <xf numFmtId="3" fontId="12" fillId="0" borderId="0" xfId="0" applyNumberFormat="1" applyFont="1"/>
    <xf numFmtId="3" fontId="12" fillId="0" borderId="13" xfId="0" applyNumberFormat="1" applyFont="1" applyBorder="1"/>
    <xf numFmtId="3" fontId="12" fillId="0" borderId="1" xfId="0" applyNumberFormat="1" applyFont="1" applyBorder="1"/>
    <xf numFmtId="3" fontId="12" fillId="0" borderId="2" xfId="0" applyNumberFormat="1" applyFont="1" applyBorder="1"/>
    <xf numFmtId="3" fontId="12" fillId="0" borderId="3" xfId="0" applyNumberFormat="1" applyFont="1" applyBorder="1"/>
    <xf numFmtId="3" fontId="12" fillId="0" borderId="7" xfId="0" applyNumberFormat="1" applyFont="1" applyBorder="1"/>
    <xf numFmtId="3" fontId="12" fillId="0" borderId="5" xfId="0" applyNumberFormat="1" applyFont="1" applyBorder="1"/>
    <xf numFmtId="3" fontId="12" fillId="0" borderId="6" xfId="0" applyNumberFormat="1" applyFont="1" applyBorder="1"/>
    <xf numFmtId="3" fontId="14" fillId="4" borderId="8" xfId="0" applyNumberFormat="1" applyFont="1" applyFill="1" applyBorder="1"/>
    <xf numFmtId="3" fontId="14" fillId="4" borderId="6" xfId="0" applyNumberFormat="1" applyFont="1" applyFill="1" applyBorder="1"/>
    <xf numFmtId="3" fontId="14" fillId="4" borderId="9" xfId="0" applyNumberFormat="1" applyFont="1" applyFill="1" applyBorder="1"/>
    <xf numFmtId="0" fontId="12" fillId="4" borderId="18" xfId="0" applyFont="1" applyFill="1" applyBorder="1"/>
    <xf numFmtId="0" fontId="12" fillId="0" borderId="18" xfId="0" applyFont="1" applyBorder="1"/>
    <xf numFmtId="0" fontId="12" fillId="0" borderId="19" xfId="0" applyFont="1" applyBorder="1"/>
    <xf numFmtId="0" fontId="12" fillId="0" borderId="25" xfId="0" applyFont="1" applyBorder="1"/>
    <xf numFmtId="0" fontId="12" fillId="0" borderId="9" xfId="0" applyFont="1" applyBorder="1"/>
    <xf numFmtId="3" fontId="0" fillId="0" borderId="0" xfId="0" applyNumberFormat="1"/>
    <xf numFmtId="0" fontId="36" fillId="6" borderId="0" xfId="0" applyFont="1" applyFill="1"/>
    <xf numFmtId="0" fontId="37" fillId="2" borderId="0" xfId="0" applyFont="1" applyFill="1"/>
    <xf numFmtId="0" fontId="36" fillId="5" borderId="0" xfId="0" applyFont="1" applyFill="1"/>
    <xf numFmtId="0" fontId="22" fillId="0" borderId="0" xfId="0" applyFont="1" applyAlignment="1">
      <alignment wrapText="1"/>
    </xf>
    <xf numFmtId="0" fontId="12" fillId="0" borderId="5" xfId="0" applyFont="1" applyBorder="1"/>
    <xf numFmtId="0" fontId="5" fillId="9" borderId="23" xfId="0" applyFont="1" applyFill="1" applyBorder="1"/>
    <xf numFmtId="0" fontId="15" fillId="9" borderId="20" xfId="0" applyFont="1" applyFill="1" applyBorder="1" applyAlignment="1">
      <alignment horizontal="center" vertical="center" wrapText="1"/>
    </xf>
    <xf numFmtId="0" fontId="15" fillId="5" borderId="20" xfId="0" applyFont="1" applyFill="1" applyBorder="1" applyAlignment="1">
      <alignment horizontal="center" vertical="center" wrapText="1"/>
    </xf>
    <xf numFmtId="0" fontId="10" fillId="5" borderId="17" xfId="0" applyFont="1" applyFill="1" applyBorder="1" applyAlignment="1">
      <alignment horizontal="center" vertical="center" wrapText="1"/>
    </xf>
    <xf numFmtId="0" fontId="5" fillId="5" borderId="23" xfId="0" applyFont="1" applyFill="1" applyBorder="1"/>
    <xf numFmtId="0" fontId="10" fillId="5" borderId="23" xfId="0" applyFont="1" applyFill="1" applyBorder="1" applyAlignment="1">
      <alignment horizontal="center" vertical="center" wrapText="1"/>
    </xf>
    <xf numFmtId="0" fontId="10" fillId="5" borderId="22" xfId="0" applyFont="1" applyFill="1" applyBorder="1" applyAlignment="1">
      <alignment horizontal="center" vertical="center" wrapText="1"/>
    </xf>
    <xf numFmtId="0" fontId="39" fillId="0" borderId="41" xfId="2" applyFont="1" applyBorder="1" applyAlignment="1">
      <alignment wrapText="1"/>
    </xf>
    <xf numFmtId="0" fontId="39" fillId="11" borderId="40" xfId="2" applyFont="1" applyFill="1" applyBorder="1" applyAlignment="1">
      <alignment horizontal="left"/>
    </xf>
    <xf numFmtId="0" fontId="39" fillId="12" borderId="41" xfId="2" applyFont="1" applyFill="1" applyBorder="1" applyAlignment="1">
      <alignment wrapText="1"/>
    </xf>
    <xf numFmtId="0" fontId="39" fillId="13" borderId="40" xfId="2" applyFont="1" applyFill="1" applyBorder="1" applyAlignment="1">
      <alignment horizontal="left"/>
    </xf>
    <xf numFmtId="0" fontId="39" fillId="13" borderId="40" xfId="2" applyFont="1" applyFill="1" applyBorder="1" applyAlignment="1">
      <alignment horizontal="center"/>
    </xf>
    <xf numFmtId="0" fontId="10" fillId="0" borderId="0" xfId="0" applyFont="1" applyAlignment="1">
      <alignment horizontal="center" vertical="center" wrapText="1"/>
    </xf>
    <xf numFmtId="0" fontId="10" fillId="0" borderId="0" xfId="0" applyFont="1" applyAlignment="1">
      <alignment horizontal="center"/>
    </xf>
    <xf numFmtId="0" fontId="21" fillId="0" borderId="0" xfId="0" applyFont="1" applyAlignment="1">
      <alignment horizontal="left" wrapText="1"/>
    </xf>
    <xf numFmtId="0" fontId="21" fillId="0" borderId="42" xfId="0" applyFont="1" applyBorder="1" applyAlignment="1">
      <alignment horizontal="left" wrapText="1"/>
    </xf>
    <xf numFmtId="0" fontId="14" fillId="4" borderId="6" xfId="0" applyFont="1" applyFill="1" applyBorder="1"/>
    <xf numFmtId="0" fontId="12" fillId="0" borderId="2" xfId="0" applyFont="1" applyBorder="1"/>
    <xf numFmtId="0" fontId="12" fillId="0" borderId="15" xfId="0" applyFont="1" applyBorder="1"/>
    <xf numFmtId="0" fontId="10" fillId="0" borderId="13" xfId="0" applyFont="1" applyBorder="1" applyAlignment="1">
      <alignment horizontal="center" vertical="center" wrapText="1"/>
    </xf>
    <xf numFmtId="0" fontId="5" fillId="5" borderId="13" xfId="0" applyFont="1" applyFill="1" applyBorder="1"/>
    <xf numFmtId="0" fontId="10" fillId="5" borderId="0" xfId="0" applyFont="1" applyFill="1" applyAlignment="1">
      <alignment horizontal="center" vertical="center" wrapText="1"/>
    </xf>
    <xf numFmtId="0" fontId="10" fillId="5" borderId="13" xfId="0" applyFont="1" applyFill="1" applyBorder="1" applyAlignment="1">
      <alignment horizontal="center" vertical="center" wrapText="1"/>
    </xf>
    <xf numFmtId="0" fontId="12" fillId="5" borderId="7" xfId="0" applyFont="1" applyFill="1" applyBorder="1"/>
    <xf numFmtId="0" fontId="12" fillId="10" borderId="0" xfId="0" applyFont="1" applyFill="1"/>
    <xf numFmtId="0" fontId="12" fillId="10" borderId="1" xfId="0" applyFont="1" applyFill="1" applyBorder="1"/>
    <xf numFmtId="0" fontId="12" fillId="10" borderId="7" xfId="0" applyFont="1" applyFill="1" applyBorder="1"/>
    <xf numFmtId="0" fontId="12" fillId="10" borderId="2" xfId="0" applyFont="1" applyFill="1" applyBorder="1"/>
    <xf numFmtId="49" fontId="12" fillId="10" borderId="1" xfId="0" applyNumberFormat="1" applyFont="1" applyFill="1" applyBorder="1" applyAlignment="1">
      <alignment horizontal="left"/>
    </xf>
    <xf numFmtId="49" fontId="12" fillId="10" borderId="7" xfId="0" applyNumberFormat="1" applyFont="1" applyFill="1" applyBorder="1" applyAlignment="1">
      <alignment horizontal="left"/>
    </xf>
    <xf numFmtId="49" fontId="14" fillId="4" borderId="6" xfId="0" applyNumberFormat="1" applyFont="1" applyFill="1" applyBorder="1" applyAlignment="1">
      <alignment horizontal="left"/>
    </xf>
    <xf numFmtId="49" fontId="12" fillId="10" borderId="0" xfId="0" applyNumberFormat="1" applyFont="1" applyFill="1" applyAlignment="1">
      <alignment horizontal="left"/>
    </xf>
    <xf numFmtId="49" fontId="12" fillId="10" borderId="2" xfId="0" applyNumberFormat="1" applyFont="1" applyFill="1" applyBorder="1" applyAlignment="1">
      <alignment horizontal="left"/>
    </xf>
    <xf numFmtId="0" fontId="12" fillId="5" borderId="6" xfId="0" applyFont="1" applyFill="1" applyBorder="1"/>
    <xf numFmtId="0" fontId="12" fillId="0" borderId="13" xfId="0" applyFont="1" applyBorder="1"/>
    <xf numFmtId="0" fontId="12" fillId="0" borderId="3" xfId="0" applyFont="1" applyBorder="1"/>
    <xf numFmtId="0" fontId="21" fillId="7" borderId="0" xfId="0" applyFont="1" applyFill="1" applyAlignment="1">
      <alignment horizontal="left" wrapText="1"/>
    </xf>
    <xf numFmtId="0" fontId="12" fillId="10" borderId="1" xfId="0" applyFont="1" applyFill="1" applyBorder="1" applyAlignment="1">
      <alignment horizontal="right"/>
    </xf>
    <xf numFmtId="0" fontId="12" fillId="10" borderId="10" xfId="0" applyFont="1" applyFill="1" applyBorder="1"/>
    <xf numFmtId="0" fontId="12" fillId="10" borderId="7" xfId="0" applyFont="1" applyFill="1" applyBorder="1" applyAlignment="1">
      <alignment horizontal="right"/>
    </xf>
    <xf numFmtId="0" fontId="12" fillId="10" borderId="11" xfId="0" applyFont="1" applyFill="1" applyBorder="1"/>
    <xf numFmtId="0" fontId="18" fillId="7" borderId="42" xfId="0" applyFont="1" applyFill="1" applyBorder="1" applyAlignment="1">
      <alignment horizontal="left" wrapText="1"/>
    </xf>
    <xf numFmtId="0" fontId="10" fillId="4" borderId="18" xfId="0" applyFont="1" applyFill="1" applyBorder="1" applyAlignment="1">
      <alignment horizontal="center" wrapText="1"/>
    </xf>
    <xf numFmtId="0" fontId="18" fillId="7" borderId="0" xfId="0" applyFont="1" applyFill="1" applyAlignment="1">
      <alignment horizontal="left" wrapText="1"/>
    </xf>
    <xf numFmtId="0" fontId="0" fillId="7" borderId="39" xfId="0" applyFill="1" applyBorder="1" applyAlignment="1">
      <alignment horizontal="center"/>
    </xf>
    <xf numFmtId="0" fontId="0" fillId="7" borderId="0" xfId="0" applyFill="1" applyAlignment="1">
      <alignment horizontal="center"/>
    </xf>
    <xf numFmtId="0" fontId="12" fillId="10" borderId="12" xfId="0" applyFont="1" applyFill="1" applyBorder="1"/>
    <xf numFmtId="0" fontId="18" fillId="7" borderId="12" xfId="0" applyFont="1" applyFill="1" applyBorder="1" applyAlignment="1">
      <alignment horizontal="left" wrapText="1"/>
    </xf>
    <xf numFmtId="0" fontId="43" fillId="3" borderId="29" xfId="0" applyFont="1" applyFill="1" applyBorder="1" applyAlignment="1">
      <alignment horizontal="center" vertical="center"/>
    </xf>
    <xf numFmtId="0" fontId="43" fillId="2" borderId="29" xfId="0" applyFont="1" applyFill="1" applyBorder="1" applyAlignment="1">
      <alignment horizontal="center" vertical="center"/>
    </xf>
    <xf numFmtId="0" fontId="0" fillId="7" borderId="0" xfId="0" applyFill="1" applyAlignment="1">
      <alignment horizontal="center" wrapText="1"/>
    </xf>
    <xf numFmtId="0" fontId="14" fillId="2" borderId="1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43" fillId="2" borderId="36" xfId="0" applyFont="1" applyFill="1" applyBorder="1" applyAlignment="1">
      <alignment horizontal="center" vertical="center" wrapText="1"/>
    </xf>
    <xf numFmtId="0" fontId="43" fillId="3" borderId="36" xfId="0" applyFont="1" applyFill="1" applyBorder="1" applyAlignment="1">
      <alignment horizontal="center" vertical="center" wrapText="1"/>
    </xf>
    <xf numFmtId="9" fontId="0" fillId="0" borderId="0" xfId="0" applyNumberFormat="1"/>
    <xf numFmtId="0" fontId="0" fillId="4" borderId="18" xfId="0" applyFill="1" applyBorder="1" applyAlignment="1">
      <alignment horizontal="center" wrapText="1"/>
    </xf>
    <xf numFmtId="0" fontId="0" fillId="7" borderId="18" xfId="0" applyFill="1" applyBorder="1" applyAlignment="1">
      <alignment horizontal="center" wrapText="1"/>
    </xf>
    <xf numFmtId="0" fontId="14" fillId="3" borderId="29" xfId="0" applyFont="1" applyFill="1" applyBorder="1" applyAlignment="1">
      <alignment horizontal="center" vertical="center" wrapText="1"/>
    </xf>
    <xf numFmtId="0" fontId="11" fillId="7" borderId="38" xfId="0" applyFont="1" applyFill="1" applyBorder="1" applyAlignment="1">
      <alignment horizontal="left" wrapText="1"/>
    </xf>
    <xf numFmtId="0" fontId="21" fillId="0" borderId="1" xfId="0" applyFont="1" applyBorder="1" applyAlignment="1">
      <alignment horizontal="left" wrapText="1"/>
    </xf>
    <xf numFmtId="0" fontId="21" fillId="0" borderId="2" xfId="0" applyFont="1" applyBorder="1" applyAlignment="1">
      <alignment horizontal="left" wrapText="1"/>
    </xf>
    <xf numFmtId="0" fontId="21" fillId="0" borderId="3" xfId="0" applyFont="1" applyBorder="1" applyAlignment="1">
      <alignment horizontal="left" wrapText="1"/>
    </xf>
    <xf numFmtId="0" fontId="21" fillId="0" borderId="8" xfId="0" applyFont="1" applyBorder="1" applyAlignment="1">
      <alignment horizontal="left" wrapText="1"/>
    </xf>
    <xf numFmtId="0" fontId="18" fillId="0" borderId="6" xfId="0" applyFont="1" applyBorder="1" applyAlignment="1">
      <alignment horizontal="left" wrapText="1"/>
    </xf>
    <xf numFmtId="0" fontId="18" fillId="0" borderId="9" xfId="0" applyFont="1" applyBorder="1" applyAlignment="1">
      <alignment horizontal="left" wrapText="1"/>
    </xf>
    <xf numFmtId="0" fontId="12" fillId="10" borderId="6" xfId="0" applyFont="1" applyFill="1" applyBorder="1"/>
    <xf numFmtId="0" fontId="11" fillId="0" borderId="37" xfId="0" applyFont="1" applyBorder="1" applyAlignment="1">
      <alignment horizontal="left" wrapText="1"/>
    </xf>
    <xf numFmtId="0" fontId="18" fillId="7" borderId="15" xfId="0" applyFont="1" applyFill="1" applyBorder="1" applyAlignment="1">
      <alignment horizontal="left" wrapText="1"/>
    </xf>
    <xf numFmtId="0" fontId="45" fillId="0" borderId="0" xfId="0" applyFont="1"/>
    <xf numFmtId="3" fontId="44" fillId="0" borderId="0" xfId="0" applyNumberFormat="1" applyFont="1"/>
    <xf numFmtId="0" fontId="44" fillId="0" borderId="0" xfId="0" applyFont="1"/>
    <xf numFmtId="1" fontId="44" fillId="0" borderId="0" xfId="0" applyNumberFormat="1" applyFont="1"/>
    <xf numFmtId="0" fontId="21" fillId="0" borderId="15" xfId="0" applyFont="1" applyBorder="1" applyAlignment="1">
      <alignment horizontal="left" wrapText="1"/>
    </xf>
    <xf numFmtId="0" fontId="14" fillId="4" borderId="0" xfId="0" applyFont="1" applyFill="1"/>
    <xf numFmtId="0" fontId="0" fillId="10" borderId="0" xfId="0" applyFill="1"/>
    <xf numFmtId="0" fontId="12" fillId="0" borderId="45" xfId="0" applyFont="1" applyBorder="1"/>
    <xf numFmtId="0" fontId="21" fillId="9" borderId="0" xfId="0" applyFont="1" applyFill="1" applyAlignment="1">
      <alignment horizontal="left" wrapText="1"/>
    </xf>
    <xf numFmtId="0" fontId="12" fillId="9" borderId="16" xfId="0" applyFont="1" applyFill="1" applyBorder="1"/>
    <xf numFmtId="0" fontId="12" fillId="9" borderId="0" xfId="0" applyFont="1" applyFill="1"/>
    <xf numFmtId="0" fontId="12" fillId="9" borderId="1" xfId="0" applyFont="1" applyFill="1" applyBorder="1"/>
    <xf numFmtId="0" fontId="12" fillId="9" borderId="11" xfId="0" applyFont="1" applyFill="1" applyBorder="1"/>
    <xf numFmtId="0" fontId="12" fillId="9" borderId="7" xfId="0" applyFont="1" applyFill="1" applyBorder="1"/>
    <xf numFmtId="0" fontId="12" fillId="9" borderId="35" xfId="0" applyFont="1" applyFill="1" applyBorder="1"/>
    <xf numFmtId="0" fontId="5" fillId="9" borderId="13" xfId="0" applyFont="1" applyFill="1" applyBorder="1"/>
    <xf numFmtId="0" fontId="14" fillId="4" borderId="35" xfId="0" applyFont="1" applyFill="1" applyBorder="1" applyAlignment="1">
      <alignment horizontal="left" indent="2"/>
    </xf>
    <xf numFmtId="0" fontId="14" fillId="4" borderId="19" xfId="0" applyFont="1" applyFill="1" applyBorder="1"/>
    <xf numFmtId="0" fontId="12" fillId="0" borderId="45" xfId="0" applyFont="1" applyBorder="1" applyAlignment="1">
      <alignment horizontal="left" shrinkToFit="1"/>
    </xf>
    <xf numFmtId="0" fontId="12" fillId="4" borderId="0" xfId="0" applyFont="1" applyFill="1"/>
    <xf numFmtId="0" fontId="15" fillId="7" borderId="12" xfId="0" applyFont="1" applyFill="1" applyBorder="1" applyAlignment="1">
      <alignment horizontal="left" wrapText="1"/>
    </xf>
    <xf numFmtId="0" fontId="12" fillId="9" borderId="23" xfId="0" applyFont="1" applyFill="1" applyBorder="1"/>
    <xf numFmtId="0" fontId="12" fillId="9" borderId="10" xfId="0" applyFont="1" applyFill="1" applyBorder="1"/>
    <xf numFmtId="0" fontId="12" fillId="9" borderId="7" xfId="0" applyFont="1" applyFill="1" applyBorder="1" applyAlignment="1">
      <alignment horizontal="left" indent="2"/>
    </xf>
    <xf numFmtId="0" fontId="12" fillId="9" borderId="22" xfId="0" applyFont="1" applyFill="1" applyBorder="1"/>
    <xf numFmtId="0" fontId="12" fillId="10" borderId="3" xfId="0" applyFont="1" applyFill="1" applyBorder="1"/>
    <xf numFmtId="0" fontId="12" fillId="10" borderId="5" xfId="0" applyFont="1" applyFill="1" applyBorder="1"/>
    <xf numFmtId="0" fontId="12" fillId="10" borderId="9" xfId="0" applyFont="1" applyFill="1" applyBorder="1"/>
    <xf numFmtId="0" fontId="14" fillId="3" borderId="47" xfId="0" applyFont="1" applyFill="1" applyBorder="1" applyAlignment="1">
      <alignment horizontal="center" wrapText="1"/>
    </xf>
    <xf numFmtId="0" fontId="14" fillId="3" borderId="47" xfId="0" applyFont="1" applyFill="1" applyBorder="1" applyAlignment="1">
      <alignment horizontal="center" vertical="center" wrapText="1"/>
    </xf>
    <xf numFmtId="0" fontId="21" fillId="9" borderId="13" xfId="0" applyFont="1" applyFill="1" applyBorder="1" applyAlignment="1">
      <alignment horizontal="left" wrapText="1"/>
    </xf>
    <xf numFmtId="0" fontId="21" fillId="9" borderId="46" xfId="0" applyFont="1" applyFill="1" applyBorder="1" applyAlignment="1">
      <alignment horizontal="left" wrapText="1"/>
    </xf>
    <xf numFmtId="0" fontId="21" fillId="9" borderId="5" xfId="0" applyFont="1" applyFill="1" applyBorder="1" applyAlignment="1">
      <alignment horizontal="left" wrapText="1"/>
    </xf>
    <xf numFmtId="0" fontId="10" fillId="9" borderId="13" xfId="0" applyFont="1" applyFill="1" applyBorder="1" applyAlignment="1">
      <alignment horizontal="center" vertical="center" wrapText="1"/>
    </xf>
    <xf numFmtId="0" fontId="49" fillId="0" borderId="15" xfId="0" applyFont="1" applyBorder="1"/>
    <xf numFmtId="0" fontId="49" fillId="0" borderId="36" xfId="0" applyFont="1" applyBorder="1"/>
    <xf numFmtId="3" fontId="48" fillId="4" borderId="6" xfId="0" applyNumberFormat="1" applyFont="1" applyFill="1" applyBorder="1"/>
    <xf numFmtId="3" fontId="48" fillId="4" borderId="9" xfId="0" applyNumberFormat="1" applyFont="1" applyFill="1" applyBorder="1"/>
    <xf numFmtId="3" fontId="48" fillId="4" borderId="8" xfId="0" applyNumberFormat="1" applyFont="1" applyFill="1" applyBorder="1"/>
    <xf numFmtId="0" fontId="48" fillId="4" borderId="6" xfId="0" applyFont="1" applyFill="1" applyBorder="1"/>
    <xf numFmtId="0" fontId="14" fillId="9" borderId="7" xfId="0" applyFont="1" applyFill="1" applyBorder="1" applyAlignment="1">
      <alignment horizontal="left" indent="2"/>
    </xf>
    <xf numFmtId="0" fontId="50" fillId="0" borderId="0" xfId="0" applyFont="1"/>
    <xf numFmtId="0" fontId="50" fillId="0" borderId="5" xfId="0" applyFont="1" applyBorder="1"/>
    <xf numFmtId="0" fontId="14" fillId="4" borderId="7" xfId="0" applyFont="1" applyFill="1" applyBorder="1" applyAlignment="1">
      <alignment horizontal="left" indent="2"/>
    </xf>
    <xf numFmtId="0" fontId="15" fillId="7" borderId="12" xfId="0" applyFont="1" applyFill="1" applyBorder="1" applyAlignment="1">
      <alignment horizontal="left" readingOrder="1"/>
    </xf>
    <xf numFmtId="0" fontId="43" fillId="2" borderId="34" xfId="0" applyFont="1" applyFill="1" applyBorder="1" applyAlignment="1">
      <alignment horizontal="center" vertical="center"/>
    </xf>
    <xf numFmtId="0" fontId="43" fillId="3" borderId="53" xfId="0" applyFont="1" applyFill="1" applyBorder="1" applyAlignment="1">
      <alignment horizontal="center" vertical="center"/>
    </xf>
    <xf numFmtId="0" fontId="43" fillId="3" borderId="54" xfId="0" applyFont="1" applyFill="1" applyBorder="1" applyAlignment="1">
      <alignment horizontal="center" vertical="center"/>
    </xf>
    <xf numFmtId="3" fontId="12" fillId="0" borderId="16" xfId="0" applyNumberFormat="1" applyFont="1" applyBorder="1"/>
    <xf numFmtId="3" fontId="12" fillId="0" borderId="18" xfId="0" applyNumberFormat="1" applyFont="1" applyBorder="1"/>
    <xf numFmtId="3" fontId="12" fillId="0" borderId="21" xfId="0" applyNumberFormat="1" applyFont="1" applyBorder="1"/>
    <xf numFmtId="3" fontId="14" fillId="4" borderId="35" xfId="0" applyNumberFormat="1" applyFont="1" applyFill="1" applyBorder="1"/>
    <xf numFmtId="3" fontId="14" fillId="4" borderId="19" xfId="0" applyNumberFormat="1" applyFont="1" applyFill="1" applyBorder="1"/>
    <xf numFmtId="0" fontId="43" fillId="2" borderId="47" xfId="0" applyFont="1" applyFill="1" applyBorder="1" applyAlignment="1">
      <alignment horizontal="center" vertical="center"/>
    </xf>
    <xf numFmtId="0" fontId="15" fillId="0" borderId="42" xfId="0" applyFont="1" applyBorder="1" applyAlignment="1">
      <alignment horizontal="left" wrapText="1"/>
    </xf>
    <xf numFmtId="0" fontId="18" fillId="0" borderId="0" xfId="0" applyFont="1" applyAlignment="1">
      <alignment horizontal="left" wrapText="1"/>
    </xf>
    <xf numFmtId="0" fontId="15" fillId="10" borderId="0" xfId="0" applyFont="1" applyFill="1"/>
    <xf numFmtId="0" fontId="15" fillId="10" borderId="1" xfId="0" applyFont="1" applyFill="1" applyBorder="1"/>
    <xf numFmtId="49" fontId="15" fillId="10" borderId="1" xfId="0" applyNumberFormat="1" applyFont="1" applyFill="1" applyBorder="1" applyAlignment="1">
      <alignment horizontal="left"/>
    </xf>
    <xf numFmtId="0" fontId="15" fillId="10" borderId="7" xfId="0" applyFont="1" applyFill="1" applyBorder="1"/>
    <xf numFmtId="49" fontId="15" fillId="10" borderId="7" xfId="0" applyNumberFormat="1" applyFont="1" applyFill="1" applyBorder="1" applyAlignment="1">
      <alignment horizontal="left"/>
    </xf>
    <xf numFmtId="0" fontId="15" fillId="0" borderId="0" xfId="0" applyFont="1"/>
    <xf numFmtId="0" fontId="18" fillId="4" borderId="6" xfId="0" applyFont="1" applyFill="1" applyBorder="1"/>
    <xf numFmtId="49" fontId="18" fillId="4" borderId="6" xfId="0" applyNumberFormat="1" applyFont="1" applyFill="1" applyBorder="1" applyAlignment="1">
      <alignment horizontal="left"/>
    </xf>
    <xf numFmtId="49" fontId="15" fillId="10" borderId="0" xfId="0" applyNumberFormat="1" applyFont="1" applyFill="1" applyAlignment="1">
      <alignment horizontal="left"/>
    </xf>
    <xf numFmtId="0" fontId="15" fillId="10" borderId="2" xfId="0" applyFont="1" applyFill="1" applyBorder="1"/>
    <xf numFmtId="49" fontId="15" fillId="10" borderId="2" xfId="0" applyNumberFormat="1" applyFont="1" applyFill="1" applyBorder="1" applyAlignment="1">
      <alignment horizontal="left"/>
    </xf>
    <xf numFmtId="0" fontId="15" fillId="5" borderId="7" xfId="0" applyFont="1" applyFill="1" applyBorder="1"/>
    <xf numFmtId="0" fontId="18" fillId="4" borderId="8" xfId="0" applyFont="1" applyFill="1" applyBorder="1"/>
    <xf numFmtId="0" fontId="15" fillId="5" borderId="6" xfId="0" applyFont="1" applyFill="1" applyBorder="1"/>
    <xf numFmtId="0" fontId="15" fillId="10" borderId="6" xfId="0" applyFont="1" applyFill="1" applyBorder="1"/>
    <xf numFmtId="0" fontId="40" fillId="10" borderId="0" xfId="0" applyFont="1" applyFill="1"/>
    <xf numFmtId="0" fontId="52" fillId="4" borderId="6" xfId="0" applyFont="1" applyFill="1" applyBorder="1"/>
    <xf numFmtId="0" fontId="34" fillId="10" borderId="6" xfId="0" applyFont="1" applyFill="1" applyBorder="1"/>
    <xf numFmtId="0" fontId="14" fillId="10" borderId="6" xfId="0" applyFont="1" applyFill="1" applyBorder="1"/>
    <xf numFmtId="0" fontId="12" fillId="10" borderId="15" xfId="0" applyFont="1" applyFill="1" applyBorder="1"/>
    <xf numFmtId="0" fontId="14" fillId="12" borderId="12" xfId="0" applyFont="1" applyFill="1" applyBorder="1"/>
    <xf numFmtId="0" fontId="12" fillId="12" borderId="0" xfId="0" applyFont="1" applyFill="1"/>
    <xf numFmtId="0" fontId="0" fillId="12" borderId="0" xfId="0" applyFill="1"/>
    <xf numFmtId="3" fontId="12" fillId="12" borderId="0" xfId="0" applyNumberFormat="1" applyFont="1" applyFill="1"/>
    <xf numFmtId="0" fontId="12" fillId="12" borderId="18" xfId="0" applyFont="1" applyFill="1" applyBorder="1"/>
    <xf numFmtId="0" fontId="10" fillId="5" borderId="14" xfId="0" applyFont="1" applyFill="1" applyBorder="1" applyAlignment="1">
      <alignment horizontal="center" vertical="center" wrapText="1"/>
    </xf>
    <xf numFmtId="0" fontId="21" fillId="0" borderId="13" xfId="0" applyFont="1" applyBorder="1" applyAlignment="1">
      <alignment horizontal="left" wrapText="1"/>
    </xf>
    <xf numFmtId="0" fontId="21" fillId="0" borderId="46" xfId="0" applyFont="1" applyBorder="1" applyAlignment="1">
      <alignment horizontal="left" wrapText="1"/>
    </xf>
    <xf numFmtId="0" fontId="49" fillId="9" borderId="7" xfId="0" applyFont="1" applyFill="1" applyBorder="1" applyAlignment="1">
      <alignment horizontal="left" indent="2"/>
    </xf>
    <xf numFmtId="49" fontId="12" fillId="9" borderId="48" xfId="0" applyNumberFormat="1" applyFont="1" applyFill="1" applyBorder="1" applyAlignment="1">
      <alignment horizontal="left" shrinkToFit="1"/>
    </xf>
    <xf numFmtId="0" fontId="18" fillId="7" borderId="7" xfId="0" applyFont="1" applyFill="1" applyBorder="1" applyAlignment="1">
      <alignment horizontal="left" wrapText="1"/>
    </xf>
    <xf numFmtId="0" fontId="12" fillId="10" borderId="10" xfId="0" applyFont="1" applyFill="1" applyBorder="1" applyAlignment="1">
      <alignment horizontal="left"/>
    </xf>
    <xf numFmtId="0" fontId="12" fillId="10" borderId="11" xfId="0" applyFont="1" applyFill="1" applyBorder="1" applyAlignment="1">
      <alignment horizontal="left"/>
    </xf>
    <xf numFmtId="0" fontId="12" fillId="10" borderId="12" xfId="0" applyFont="1" applyFill="1" applyBorder="1" applyAlignment="1">
      <alignment horizontal="left"/>
    </xf>
    <xf numFmtId="0" fontId="12" fillId="10" borderId="1" xfId="0" applyFont="1" applyFill="1" applyBorder="1" applyAlignment="1">
      <alignment horizontal="left"/>
    </xf>
    <xf numFmtId="0" fontId="12" fillId="10" borderId="7" xfId="0" applyFont="1" applyFill="1" applyBorder="1" applyAlignment="1">
      <alignment horizontal="left"/>
    </xf>
    <xf numFmtId="49" fontId="12" fillId="10" borderId="12" xfId="0" applyNumberFormat="1" applyFont="1" applyFill="1" applyBorder="1" applyAlignment="1">
      <alignment horizontal="left"/>
    </xf>
    <xf numFmtId="0" fontId="18" fillId="0" borderId="5" xfId="0" applyFont="1" applyBorder="1" applyAlignment="1">
      <alignment horizontal="left" wrapText="1"/>
    </xf>
    <xf numFmtId="0" fontId="15" fillId="7" borderId="7" xfId="0" applyFont="1" applyFill="1" applyBorder="1" applyAlignment="1">
      <alignment horizontal="left" wrapText="1"/>
    </xf>
    <xf numFmtId="0" fontId="12" fillId="0" borderId="37" xfId="0" applyFont="1" applyBorder="1"/>
    <xf numFmtId="0" fontId="49" fillId="0" borderId="47" xfId="0" applyFont="1" applyBorder="1"/>
    <xf numFmtId="0" fontId="12" fillId="0" borderId="21" xfId="0" applyFont="1" applyBorder="1"/>
    <xf numFmtId="3" fontId="12" fillId="1" borderId="1" xfId="0" applyNumberFormat="1" applyFont="1" applyFill="1" applyBorder="1"/>
    <xf numFmtId="3" fontId="12" fillId="1" borderId="2" xfId="0" applyNumberFormat="1" applyFont="1" applyFill="1" applyBorder="1"/>
    <xf numFmtId="3" fontId="12" fillId="1" borderId="0" xfId="0" applyNumberFormat="1" applyFont="1" applyFill="1"/>
    <xf numFmtId="3" fontId="49" fillId="0" borderId="0" xfId="0" applyNumberFormat="1" applyFont="1"/>
    <xf numFmtId="0" fontId="11" fillId="7" borderId="58" xfId="0" applyFont="1" applyFill="1" applyBorder="1" applyAlignment="1">
      <alignment horizontal="left" wrapText="1"/>
    </xf>
    <xf numFmtId="0" fontId="18" fillId="7" borderId="58" xfId="0" applyFont="1" applyFill="1" applyBorder="1" applyAlignment="1">
      <alignment horizontal="left" wrapText="1"/>
    </xf>
    <xf numFmtId="0" fontId="5" fillId="9" borderId="0" xfId="0" applyFont="1" applyFill="1"/>
    <xf numFmtId="0" fontId="12" fillId="9" borderId="18" xfId="0" applyFont="1" applyFill="1" applyBorder="1"/>
    <xf numFmtId="0" fontId="11" fillId="9" borderId="0" xfId="0" applyFont="1" applyFill="1"/>
    <xf numFmtId="0" fontId="5" fillId="9" borderId="18" xfId="0" applyFont="1" applyFill="1" applyBorder="1"/>
    <xf numFmtId="0" fontId="14" fillId="3" borderId="38" xfId="0" applyFont="1" applyFill="1" applyBorder="1" applyAlignment="1">
      <alignment horizontal="center" wrapText="1"/>
    </xf>
    <xf numFmtId="0" fontId="40" fillId="7" borderId="38" xfId="0" applyFont="1" applyFill="1" applyBorder="1" applyAlignment="1">
      <alignment horizontal="center"/>
    </xf>
    <xf numFmtId="0" fontId="14" fillId="2" borderId="38" xfId="0" applyFont="1" applyFill="1" applyBorder="1" applyAlignment="1">
      <alignment horizontal="center" wrapText="1"/>
    </xf>
    <xf numFmtId="0" fontId="14" fillId="3" borderId="60" xfId="0" applyFont="1" applyFill="1" applyBorder="1" applyAlignment="1">
      <alignment horizontal="center" wrapText="1"/>
    </xf>
    <xf numFmtId="0" fontId="14" fillId="3" borderId="57" xfId="0" applyFont="1" applyFill="1" applyBorder="1" applyAlignment="1">
      <alignment horizontal="center" wrapText="1"/>
    </xf>
    <xf numFmtId="0" fontId="43" fillId="2" borderId="53" xfId="0" applyFont="1" applyFill="1" applyBorder="1" applyAlignment="1">
      <alignment horizontal="center" vertical="center"/>
    </xf>
    <xf numFmtId="0" fontId="43" fillId="2" borderId="54" xfId="0" applyFont="1" applyFill="1" applyBorder="1" applyAlignment="1">
      <alignment horizontal="center" vertical="center"/>
    </xf>
    <xf numFmtId="0" fontId="12" fillId="9" borderId="16" xfId="0" applyFont="1" applyFill="1" applyBorder="1" applyAlignment="1">
      <alignment horizontal="left" indent="2"/>
    </xf>
    <xf numFmtId="0" fontId="43" fillId="14" borderId="59" xfId="0" applyFont="1" applyFill="1" applyBorder="1" applyAlignment="1">
      <alignment horizontal="center" vertical="center" wrapText="1"/>
    </xf>
    <xf numFmtId="0" fontId="58" fillId="0" borderId="0" xfId="0" applyFont="1"/>
    <xf numFmtId="0" fontId="0" fillId="14" borderId="11" xfId="0" applyFill="1" applyBorder="1"/>
    <xf numFmtId="0" fontId="0" fillId="14" borderId="12" xfId="0" applyFill="1" applyBorder="1"/>
    <xf numFmtId="0" fontId="60" fillId="0" borderId="0" xfId="0" applyFont="1"/>
    <xf numFmtId="0" fontId="12" fillId="9" borderId="45" xfId="0" applyFont="1" applyFill="1" applyBorder="1"/>
    <xf numFmtId="0" fontId="12" fillId="10" borderId="8" xfId="0" applyFont="1" applyFill="1" applyBorder="1"/>
    <xf numFmtId="0" fontId="35" fillId="0" borderId="10" xfId="0" applyFont="1" applyBorder="1"/>
    <xf numFmtId="1" fontId="58" fillId="0" borderId="0" xfId="0" applyNumberFormat="1" applyFont="1"/>
    <xf numFmtId="0" fontId="53" fillId="9" borderId="0" xfId="0" applyFont="1" applyFill="1" applyAlignment="1">
      <alignment horizontal="left" indent="1" readingOrder="1"/>
    </xf>
    <xf numFmtId="0" fontId="14" fillId="2" borderId="43" xfId="0" applyFont="1" applyFill="1" applyBorder="1" applyAlignment="1">
      <alignment horizontal="center" wrapText="1"/>
    </xf>
    <xf numFmtId="0" fontId="40" fillId="7" borderId="43" xfId="0" applyFont="1" applyFill="1" applyBorder="1" applyAlignment="1">
      <alignment horizontal="center"/>
    </xf>
    <xf numFmtId="0" fontId="10" fillId="9" borderId="50" xfId="0" applyFont="1" applyFill="1" applyBorder="1" applyAlignment="1">
      <alignment horizontal="center" wrapText="1"/>
    </xf>
    <xf numFmtId="0" fontId="12" fillId="4" borderId="56" xfId="0" applyFont="1" applyFill="1" applyBorder="1" applyAlignment="1">
      <alignment horizontal="left" vertical="center" shrinkToFit="1"/>
    </xf>
    <xf numFmtId="0" fontId="14" fillId="2" borderId="44" xfId="0" applyFont="1" applyFill="1" applyBorder="1" applyAlignment="1">
      <alignment horizontal="center" wrapText="1"/>
    </xf>
    <xf numFmtId="0" fontId="40" fillId="7" borderId="44" xfId="0" applyFont="1" applyFill="1" applyBorder="1" applyAlignment="1">
      <alignment horizontal="center"/>
    </xf>
    <xf numFmtId="0" fontId="12" fillId="1" borderId="50" xfId="0" applyFont="1" applyFill="1" applyBorder="1" applyAlignment="1">
      <alignment horizontal="left" vertical="center" wrapText="1"/>
    </xf>
    <xf numFmtId="0" fontId="40" fillId="7" borderId="60" xfId="0" applyFont="1" applyFill="1" applyBorder="1" applyAlignment="1">
      <alignment horizontal="center"/>
    </xf>
    <xf numFmtId="0" fontId="40" fillId="7" borderId="57" xfId="0" applyFont="1" applyFill="1" applyBorder="1" applyAlignment="1">
      <alignment horizontal="center"/>
    </xf>
    <xf numFmtId="3" fontId="12" fillId="0" borderId="35" xfId="0" applyNumberFormat="1" applyFont="1" applyBorder="1"/>
    <xf numFmtId="3" fontId="12" fillId="0" borderId="19" xfId="0" applyNumberFormat="1" applyFont="1" applyBorder="1"/>
    <xf numFmtId="3" fontId="12" fillId="1" borderId="16" xfId="0" applyNumberFormat="1" applyFont="1" applyFill="1" applyBorder="1"/>
    <xf numFmtId="3" fontId="12" fillId="1" borderId="18" xfId="0" applyNumberFormat="1" applyFont="1" applyFill="1" applyBorder="1"/>
    <xf numFmtId="3" fontId="14" fillId="4" borderId="24" xfId="0" applyNumberFormat="1" applyFont="1" applyFill="1" applyBorder="1"/>
    <xf numFmtId="3" fontId="14" fillId="4" borderId="15" xfId="0" applyNumberFormat="1" applyFont="1" applyFill="1" applyBorder="1"/>
    <xf numFmtId="3" fontId="14" fillId="4" borderId="25" xfId="0" applyNumberFormat="1" applyFont="1" applyFill="1" applyBorder="1"/>
    <xf numFmtId="0" fontId="15" fillId="7" borderId="44" xfId="0" applyFont="1" applyFill="1" applyBorder="1" applyAlignment="1">
      <alignment horizontal="left" wrapText="1"/>
    </xf>
    <xf numFmtId="0" fontId="21" fillId="9" borderId="18" xfId="0" applyFont="1" applyFill="1" applyBorder="1" applyAlignment="1">
      <alignment horizontal="left" wrapText="1"/>
    </xf>
    <xf numFmtId="0" fontId="12" fillId="9" borderId="19" xfId="0" applyFont="1" applyFill="1" applyBorder="1"/>
    <xf numFmtId="0" fontId="12" fillId="9" borderId="16" xfId="0" applyFont="1" applyFill="1" applyBorder="1" applyAlignment="1">
      <alignment horizontal="left" wrapText="1" indent="2"/>
    </xf>
    <xf numFmtId="0" fontId="43" fillId="4" borderId="54" xfId="0" applyFont="1" applyFill="1" applyBorder="1" applyAlignment="1">
      <alignment horizontal="center" vertical="center" wrapText="1"/>
    </xf>
    <xf numFmtId="0" fontId="14" fillId="2" borderId="53" xfId="0" applyFont="1" applyFill="1" applyBorder="1" applyAlignment="1">
      <alignment horizontal="center" wrapText="1"/>
    </xf>
    <xf numFmtId="0" fontId="0" fillId="7" borderId="16" xfId="0" applyFill="1" applyBorder="1" applyAlignment="1">
      <alignment horizontal="center"/>
    </xf>
    <xf numFmtId="0" fontId="49" fillId="0" borderId="24" xfId="0" applyFont="1" applyBorder="1"/>
    <xf numFmtId="0" fontId="50" fillId="0" borderId="16" xfId="0" applyFont="1" applyBorder="1"/>
    <xf numFmtId="0" fontId="14" fillId="2" borderId="24" xfId="0" applyFont="1" applyFill="1" applyBorder="1" applyAlignment="1">
      <alignment horizontal="center" vertical="center" wrapText="1"/>
    </xf>
    <xf numFmtId="0" fontId="12" fillId="0" borderId="55" xfId="0" applyFont="1" applyBorder="1"/>
    <xf numFmtId="0" fontId="21" fillId="14" borderId="49" xfId="0" applyFont="1" applyFill="1" applyBorder="1" applyAlignment="1">
      <alignment horizontal="center" wrapText="1"/>
    </xf>
    <xf numFmtId="0" fontId="14" fillId="14" borderId="50" xfId="0" applyFont="1" applyFill="1" applyBorder="1" applyAlignment="1">
      <alignment horizontal="center" wrapText="1"/>
    </xf>
    <xf numFmtId="0" fontId="12" fillId="0" borderId="49" xfId="0" applyFont="1" applyBorder="1" applyAlignment="1">
      <alignment horizontal="left" vertical="center" wrapText="1"/>
    </xf>
    <xf numFmtId="0" fontId="12" fillId="0" borderId="50" xfId="0" applyFont="1" applyBorder="1" applyAlignment="1">
      <alignment horizontal="left" vertical="center" wrapText="1"/>
    </xf>
    <xf numFmtId="0" fontId="12" fillId="0" borderId="56" xfId="0" applyFont="1" applyBorder="1" applyAlignment="1">
      <alignment horizontal="left" vertical="center" wrapText="1"/>
    </xf>
    <xf numFmtId="0" fontId="5" fillId="16" borderId="0" xfId="0" applyFont="1" applyFill="1"/>
    <xf numFmtId="0" fontId="11" fillId="16" borderId="0" xfId="0" applyFont="1" applyFill="1"/>
    <xf numFmtId="0" fontId="15" fillId="16" borderId="0" xfId="0" applyFont="1" applyFill="1" applyAlignment="1">
      <alignment horizontal="left"/>
    </xf>
    <xf numFmtId="0" fontId="0" fillId="16" borderId="0" xfId="0" applyFill="1" applyAlignment="1">
      <alignment horizontal="left" readingOrder="1"/>
    </xf>
    <xf numFmtId="0" fontId="63" fillId="16" borderId="0" xfId="0" applyFont="1" applyFill="1" applyAlignment="1">
      <alignment horizontal="left"/>
    </xf>
    <xf numFmtId="3" fontId="0" fillId="16" borderId="0" xfId="0" applyNumberFormat="1" applyFill="1"/>
    <xf numFmtId="0" fontId="0" fillId="16" borderId="0" xfId="0" applyFill="1"/>
    <xf numFmtId="0" fontId="12" fillId="16" borderId="18" xfId="0" applyFont="1" applyFill="1" applyBorder="1"/>
    <xf numFmtId="3" fontId="12" fillId="16" borderId="0" xfId="0" applyNumberFormat="1" applyFont="1" applyFill="1"/>
    <xf numFmtId="3" fontId="12" fillId="16" borderId="1" xfId="0" applyNumberFormat="1" applyFont="1" applyFill="1" applyBorder="1"/>
    <xf numFmtId="3" fontId="12" fillId="16" borderId="7" xfId="0" applyNumberFormat="1" applyFont="1" applyFill="1" applyBorder="1"/>
    <xf numFmtId="0" fontId="61" fillId="9" borderId="14" xfId="0" applyFont="1" applyFill="1" applyBorder="1" applyAlignment="1">
      <alignment horizontal="center" vertical="center" wrapText="1"/>
    </xf>
    <xf numFmtId="0" fontId="15" fillId="0" borderId="14" xfId="0" applyFont="1" applyBorder="1" applyAlignment="1">
      <alignment horizontal="right" vertical="center" wrapText="1" indent="1"/>
    </xf>
    <xf numFmtId="0" fontId="15" fillId="0" borderId="17" xfId="0" applyFont="1" applyBorder="1" applyAlignment="1">
      <alignment horizontal="right" vertical="center" wrapText="1" indent="1"/>
    </xf>
    <xf numFmtId="0" fontId="5" fillId="0" borderId="13" xfId="0" applyFont="1" applyBorder="1" applyAlignment="1">
      <alignment horizontal="center"/>
    </xf>
    <xf numFmtId="0" fontId="12" fillId="0" borderId="13" xfId="0" applyFont="1" applyBorder="1" applyAlignment="1">
      <alignment horizontal="center" vertical="center" wrapText="1"/>
    </xf>
    <xf numFmtId="0" fontId="15" fillId="0" borderId="20" xfId="0" applyFont="1" applyBorder="1" applyAlignment="1">
      <alignment horizontal="right" vertical="center" wrapText="1" indent="1"/>
    </xf>
    <xf numFmtId="0" fontId="14" fillId="0" borderId="15" xfId="0" applyFont="1" applyBorder="1" applyAlignment="1">
      <alignment horizontal="center" vertical="center" wrapText="1"/>
    </xf>
    <xf numFmtId="0" fontId="14" fillId="0" borderId="25" xfId="0" applyFont="1" applyBorder="1" applyAlignment="1">
      <alignment horizontal="center" vertical="center" wrapText="1"/>
    </xf>
    <xf numFmtId="0" fontId="15" fillId="0" borderId="17" xfId="0" applyFont="1" applyBorder="1" applyAlignment="1">
      <alignment horizontal="center" vertical="center" wrapText="1"/>
    </xf>
    <xf numFmtId="0" fontId="12" fillId="0" borderId="15" xfId="0" applyFont="1" applyBorder="1" applyAlignment="1">
      <alignment horizontal="left" vertical="center" wrapText="1"/>
    </xf>
    <xf numFmtId="0" fontId="12" fillId="0" borderId="17" xfId="0" applyFont="1" applyBorder="1" applyAlignment="1">
      <alignment horizontal="center" vertical="center" wrapText="1"/>
    </xf>
    <xf numFmtId="0" fontId="11" fillId="0" borderId="30" xfId="0" applyFont="1" applyBorder="1" applyAlignment="1">
      <alignment horizontal="left" vertical="center"/>
    </xf>
    <xf numFmtId="0" fontId="11" fillId="0" borderId="18" xfId="0" applyFont="1" applyBorder="1" applyAlignment="1">
      <alignment horizontal="left" vertical="center"/>
    </xf>
    <xf numFmtId="49" fontId="5" fillId="0" borderId="38" xfId="0" applyNumberFormat="1" applyFont="1" applyBorder="1" applyAlignment="1">
      <alignment horizontal="left" vertical="center" indent="1"/>
    </xf>
    <xf numFmtId="0" fontId="62" fillId="0" borderId="0" xfId="0" applyFont="1" applyAlignment="1">
      <alignment horizontal="left" vertical="center"/>
    </xf>
    <xf numFmtId="0" fontId="5" fillId="0" borderId="16" xfId="0" applyFont="1" applyBorder="1"/>
    <xf numFmtId="0" fontId="0" fillId="0" borderId="18" xfId="0" applyBorder="1"/>
    <xf numFmtId="0" fontId="6" fillId="0" borderId="0" xfId="0" applyFont="1"/>
    <xf numFmtId="0" fontId="12" fillId="0" borderId="0" xfId="0" applyFont="1" applyAlignment="1">
      <alignment horizontal="right" indent="1"/>
    </xf>
    <xf numFmtId="0" fontId="5" fillId="0" borderId="2" xfId="0" applyFont="1" applyBorder="1"/>
    <xf numFmtId="165" fontId="11" fillId="0" borderId="4" xfId="0" applyNumberFormat="1" applyFont="1" applyBorder="1" applyAlignment="1">
      <alignment horizontal="left"/>
    </xf>
    <xf numFmtId="0" fontId="21" fillId="0" borderId="38" xfId="0" applyFont="1" applyBorder="1" applyAlignment="1">
      <alignment horizontal="center" vertical="center"/>
    </xf>
    <xf numFmtId="0" fontId="16" fillId="0" borderId="0" xfId="0" applyFont="1" applyAlignment="1">
      <alignment horizontal="center" vertical="center"/>
    </xf>
    <xf numFmtId="0" fontId="0" fillId="0" borderId="18" xfId="0" applyBorder="1" applyAlignment="1">
      <alignment horizontal="left"/>
    </xf>
    <xf numFmtId="0" fontId="66" fillId="9" borderId="16" xfId="0" applyFont="1" applyFill="1" applyBorder="1"/>
    <xf numFmtId="0" fontId="49" fillId="0" borderId="0" xfId="0" applyFont="1" applyAlignment="1">
      <alignment horizontal="left"/>
    </xf>
    <xf numFmtId="0" fontId="27" fillId="0" borderId="18" xfId="0" applyFont="1" applyBorder="1" applyAlignment="1">
      <alignment horizontal="center" vertical="center" wrapText="1"/>
    </xf>
    <xf numFmtId="0" fontId="5" fillId="0" borderId="0" xfId="0" applyFont="1" applyAlignment="1">
      <alignment horizontal="center"/>
    </xf>
    <xf numFmtId="0" fontId="27" fillId="0" borderId="0" xfId="0" applyFont="1" applyAlignment="1">
      <alignment horizontal="center" vertical="center" wrapText="1"/>
    </xf>
    <xf numFmtId="0" fontId="57" fillId="0" borderId="0" xfId="0" applyFont="1" applyAlignment="1">
      <alignment horizontal="left"/>
    </xf>
    <xf numFmtId="0" fontId="57" fillId="0" borderId="0" xfId="0" applyFont="1" applyAlignment="1">
      <alignment horizontal="left" vertical="center"/>
    </xf>
    <xf numFmtId="0" fontId="12" fillId="0" borderId="0" xfId="0" applyFont="1" applyAlignment="1">
      <alignment horizontal="center"/>
    </xf>
    <xf numFmtId="0" fontId="27" fillId="0" borderId="6" xfId="0" applyFont="1" applyBorder="1" applyAlignment="1">
      <alignment horizontal="center" vertical="center" wrapText="1"/>
    </xf>
    <xf numFmtId="0" fontId="26" fillId="0" borderId="26" xfId="0" applyFont="1" applyBorder="1" applyAlignment="1">
      <alignment horizontal="left" vertical="top" wrapText="1"/>
    </xf>
    <xf numFmtId="0" fontId="0" fillId="0" borderId="26" xfId="0" applyBorder="1" applyAlignment="1">
      <alignment horizontal="left" vertical="top" wrapText="1"/>
    </xf>
    <xf numFmtId="0" fontId="49" fillId="0" borderId="0" xfId="0" applyFont="1" applyAlignment="1">
      <alignment horizontal="left" vertical="center"/>
    </xf>
    <xf numFmtId="0" fontId="5" fillId="0" borderId="5" xfId="0" applyFont="1" applyBorder="1"/>
    <xf numFmtId="0" fontId="15" fillId="0" borderId="26" xfId="0" applyFont="1" applyBorder="1" applyAlignment="1">
      <alignment horizontal="left" vertical="top" wrapText="1"/>
    </xf>
    <xf numFmtId="0" fontId="24" fillId="0" borderId="16" xfId="0" applyFont="1" applyBorder="1"/>
    <xf numFmtId="0" fontId="24" fillId="0" borderId="0" xfId="0" applyFont="1"/>
    <xf numFmtId="0" fontId="12" fillId="0" borderId="2" xfId="0" applyFont="1" applyBorder="1" applyAlignment="1">
      <alignment horizontal="right" indent="1"/>
    </xf>
    <xf numFmtId="14" fontId="11" fillId="0" borderId="6" xfId="0" applyNumberFormat="1" applyFont="1" applyBorder="1" applyAlignment="1">
      <alignment horizontal="left" indent="1"/>
    </xf>
    <xf numFmtId="0" fontId="18" fillId="0" borderId="22" xfId="0" applyFont="1" applyBorder="1" applyAlignment="1">
      <alignment horizontal="center" vertical="center" wrapText="1"/>
    </xf>
    <xf numFmtId="0" fontId="18" fillId="0" borderId="17" xfId="0" applyFont="1" applyBorder="1" applyAlignment="1">
      <alignment horizontal="center" vertical="center" wrapText="1"/>
    </xf>
    <xf numFmtId="0" fontId="0" fillId="9" borderId="0" xfId="0" applyFill="1"/>
    <xf numFmtId="0" fontId="10" fillId="9" borderId="14" xfId="0" applyFont="1" applyFill="1" applyBorder="1" applyAlignment="1">
      <alignment horizontal="center" vertical="center" wrapText="1"/>
    </xf>
    <xf numFmtId="0" fontId="10" fillId="9" borderId="16" xfId="0" applyFont="1" applyFill="1" applyBorder="1" applyAlignment="1">
      <alignment horizontal="center"/>
    </xf>
    <xf numFmtId="0" fontId="10" fillId="9" borderId="0" xfId="0" applyFont="1" applyFill="1" applyAlignment="1">
      <alignment horizontal="center"/>
    </xf>
    <xf numFmtId="0" fontId="7" fillId="9" borderId="18" xfId="0" applyFont="1" applyFill="1" applyBorder="1"/>
    <xf numFmtId="0" fontId="21" fillId="9" borderId="6" xfId="0" applyFont="1" applyFill="1" applyBorder="1" applyAlignment="1">
      <alignment horizontal="left" wrapText="1"/>
    </xf>
    <xf numFmtId="0" fontId="14" fillId="9" borderId="6" xfId="0" applyFont="1" applyFill="1" applyBorder="1" applyAlignment="1">
      <alignment horizontal="left" wrapText="1"/>
    </xf>
    <xf numFmtId="0" fontId="14" fillId="9" borderId="19" xfId="0" applyFont="1" applyFill="1" applyBorder="1" applyAlignment="1">
      <alignment horizontal="left" wrapText="1"/>
    </xf>
    <xf numFmtId="0" fontId="14" fillId="2" borderId="60" xfId="0" applyFont="1" applyFill="1" applyBorder="1" applyAlignment="1">
      <alignment horizontal="center" wrapText="1"/>
    </xf>
    <xf numFmtId="0" fontId="14" fillId="2" borderId="57" xfId="0" applyFont="1" applyFill="1" applyBorder="1" applyAlignment="1">
      <alignment horizontal="center" wrapText="1"/>
    </xf>
    <xf numFmtId="0" fontId="23" fillId="9" borderId="0" xfId="0" applyFont="1" applyFill="1" applyAlignment="1">
      <alignment horizontal="center"/>
    </xf>
    <xf numFmtId="0" fontId="22" fillId="16" borderId="0" xfId="0" applyFont="1" applyFill="1"/>
    <xf numFmtId="0" fontId="22" fillId="16" borderId="0" xfId="0" applyFont="1" applyFill="1" applyAlignment="1">
      <alignment wrapText="1"/>
    </xf>
    <xf numFmtId="0" fontId="22" fillId="9" borderId="0" xfId="0" applyFont="1" applyFill="1"/>
    <xf numFmtId="0" fontId="18" fillId="7" borderId="38" xfId="0" applyFont="1" applyFill="1" applyBorder="1" applyAlignment="1">
      <alignment horizontal="left" wrapText="1"/>
    </xf>
    <xf numFmtId="0" fontId="18" fillId="7" borderId="57" xfId="0" applyFont="1" applyFill="1" applyBorder="1" applyAlignment="1">
      <alignment horizontal="left" wrapText="1"/>
    </xf>
    <xf numFmtId="0" fontId="0" fillId="7" borderId="60" xfId="0" applyFill="1" applyBorder="1" applyAlignment="1">
      <alignment horizontal="center"/>
    </xf>
    <xf numFmtId="0" fontId="0" fillId="7" borderId="38" xfId="0" applyFill="1" applyBorder="1" applyAlignment="1">
      <alignment horizontal="center"/>
    </xf>
    <xf numFmtId="0" fontId="0" fillId="7" borderId="57" xfId="0" applyFill="1" applyBorder="1" applyAlignment="1">
      <alignment horizontal="center"/>
    </xf>
    <xf numFmtId="0" fontId="10" fillId="14" borderId="50" xfId="0" applyFont="1" applyFill="1" applyBorder="1" applyAlignment="1">
      <alignment horizontal="center" wrapText="1"/>
    </xf>
    <xf numFmtId="0" fontId="12" fillId="9" borderId="13" xfId="0" applyFont="1" applyFill="1" applyBorder="1"/>
    <xf numFmtId="3" fontId="12" fillId="0" borderId="20" xfId="0" applyNumberFormat="1" applyFont="1" applyBorder="1"/>
    <xf numFmtId="0" fontId="12" fillId="0" borderId="50" xfId="0" applyFont="1" applyBorder="1" applyAlignment="1">
      <alignment horizontal="left" vertical="center" wrapText="1" shrinkToFit="1"/>
    </xf>
    <xf numFmtId="0" fontId="18" fillId="16" borderId="0" xfId="0" applyFont="1" applyFill="1" applyAlignment="1">
      <alignment horizontal="left"/>
    </xf>
    <xf numFmtId="0" fontId="12" fillId="9" borderId="3" xfId="0" applyFont="1" applyFill="1" applyBorder="1"/>
    <xf numFmtId="3" fontId="12" fillId="0" borderId="55" xfId="0" applyNumberFormat="1" applyFont="1" applyBorder="1"/>
    <xf numFmtId="0" fontId="15" fillId="4" borderId="0" xfId="0" applyFont="1" applyFill="1"/>
    <xf numFmtId="0" fontId="15" fillId="4" borderId="6" xfId="0" applyFont="1" applyFill="1" applyBorder="1"/>
    <xf numFmtId="49" fontId="15" fillId="4" borderId="6" xfId="0" applyNumberFormat="1" applyFont="1" applyFill="1" applyBorder="1" applyAlignment="1">
      <alignment horizontal="left"/>
    </xf>
    <xf numFmtId="0" fontId="12" fillId="4" borderId="50" xfId="0" applyFont="1" applyFill="1" applyBorder="1" applyAlignment="1">
      <alignment horizontal="left" vertical="center" wrapText="1" shrinkToFit="1"/>
    </xf>
    <xf numFmtId="0" fontId="12" fillId="9" borderId="5" xfId="0" applyFont="1" applyFill="1" applyBorder="1"/>
    <xf numFmtId="0" fontId="18" fillId="16" borderId="0" xfId="0" applyFont="1" applyFill="1"/>
    <xf numFmtId="0" fontId="41" fillId="16" borderId="0" xfId="0" applyFont="1" applyFill="1"/>
    <xf numFmtId="0" fontId="42" fillId="16" borderId="0" xfId="0" applyFont="1" applyFill="1"/>
    <xf numFmtId="0" fontId="12" fillId="9" borderId="2" xfId="0" applyFont="1" applyFill="1" applyBorder="1"/>
    <xf numFmtId="0" fontId="15" fillId="4" borderId="8" xfId="0" applyFont="1" applyFill="1" applyBorder="1"/>
    <xf numFmtId="0" fontId="12" fillId="9" borderId="6" xfId="0" applyFont="1" applyFill="1" applyBorder="1"/>
    <xf numFmtId="3" fontId="47" fillId="15" borderId="35" xfId="0" applyNumberFormat="1" applyFont="1" applyFill="1" applyBorder="1"/>
    <xf numFmtId="3" fontId="47" fillId="15" borderId="6" xfId="0" applyNumberFormat="1" applyFont="1" applyFill="1" applyBorder="1"/>
    <xf numFmtId="3" fontId="47" fillId="15" borderId="19" xfId="0" applyNumberFormat="1" applyFont="1" applyFill="1" applyBorder="1"/>
    <xf numFmtId="0" fontId="12" fillId="1" borderId="56" xfId="0" applyFont="1" applyFill="1" applyBorder="1" applyAlignment="1">
      <alignment horizontal="left" vertical="center" wrapText="1" shrinkToFit="1"/>
    </xf>
    <xf numFmtId="0" fontId="0" fillId="0" borderId="50" xfId="0" applyBorder="1" applyAlignment="1">
      <alignment horizontal="left" vertical="center" wrapText="1" shrinkToFit="1"/>
    </xf>
    <xf numFmtId="0" fontId="14" fillId="4" borderId="16" xfId="0" applyFont="1" applyFill="1" applyBorder="1"/>
    <xf numFmtId="0" fontId="40" fillId="4" borderId="0" xfId="0" applyFont="1" applyFill="1"/>
    <xf numFmtId="3" fontId="46" fillId="4" borderId="16" xfId="0" applyNumberFormat="1" applyFont="1" applyFill="1" applyBorder="1"/>
    <xf numFmtId="3" fontId="46" fillId="4" borderId="0" xfId="0" applyNumberFormat="1" applyFont="1" applyFill="1"/>
    <xf numFmtId="3" fontId="46" fillId="4" borderId="18" xfId="0" applyNumberFormat="1" applyFont="1" applyFill="1" applyBorder="1"/>
    <xf numFmtId="0" fontId="34" fillId="4" borderId="50" xfId="0" applyFont="1" applyFill="1" applyBorder="1" applyAlignment="1">
      <alignment horizontal="left" vertical="center" shrinkToFit="1"/>
    </xf>
    <xf numFmtId="0" fontId="5" fillId="9" borderId="14" xfId="0" applyFont="1" applyFill="1" applyBorder="1"/>
    <xf numFmtId="0" fontId="0" fillId="9" borderId="14" xfId="0" applyFill="1" applyBorder="1"/>
    <xf numFmtId="0" fontId="0" fillId="9" borderId="17" xfId="0" applyFill="1" applyBorder="1"/>
    <xf numFmtId="0" fontId="15" fillId="0" borderId="0" xfId="0" applyFont="1" applyAlignment="1">
      <alignment horizontal="right" vertical="center" wrapText="1" indent="1"/>
    </xf>
    <xf numFmtId="0" fontId="14" fillId="0" borderId="0" xfId="0" applyFont="1" applyAlignment="1">
      <alignment horizontal="center" vertical="center" wrapText="1"/>
    </xf>
    <xf numFmtId="0" fontId="15" fillId="0" borderId="0" xfId="0" applyFont="1" applyAlignment="1">
      <alignment horizontal="center" vertical="center" wrapText="1"/>
    </xf>
    <xf numFmtId="0" fontId="12" fillId="0" borderId="0" xfId="0" applyFont="1" applyAlignment="1">
      <alignment horizontal="center" vertical="center" wrapText="1"/>
    </xf>
    <xf numFmtId="0" fontId="4" fillId="0" borderId="0" xfId="0" applyFont="1" applyAlignment="1">
      <alignment horizontal="left" vertical="center"/>
    </xf>
    <xf numFmtId="0" fontId="0" fillId="0" borderId="0" xfId="0" applyAlignment="1">
      <alignment horizontal="left"/>
    </xf>
    <xf numFmtId="0" fontId="11" fillId="0" borderId="0" xfId="0" applyFont="1" applyAlignment="1">
      <alignment horizontal="left"/>
    </xf>
    <xf numFmtId="0" fontId="11" fillId="0" borderId="0" xfId="0" applyFont="1" applyAlignment="1">
      <alignment horizontal="left" wrapText="1"/>
    </xf>
    <xf numFmtId="0" fontId="26" fillId="0" borderId="0" xfId="0" applyFont="1" applyAlignment="1">
      <alignment horizontal="left" vertical="top" wrapText="1"/>
    </xf>
    <xf numFmtId="0" fontId="0" fillId="0" borderId="0" xfId="0" applyAlignment="1">
      <alignment horizontal="left" vertical="top" wrapText="1"/>
    </xf>
    <xf numFmtId="0" fontId="18" fillId="0" borderId="0" xfId="0" applyFont="1" applyAlignment="1">
      <alignment horizontal="center" vertical="center" wrapText="1"/>
    </xf>
    <xf numFmtId="0" fontId="67" fillId="0" borderId="0" xfId="0" applyFont="1"/>
    <xf numFmtId="0" fontId="68" fillId="0" borderId="0" xfId="0" applyFont="1"/>
    <xf numFmtId="0" fontId="0" fillId="17" borderId="63" xfId="0" applyFill="1" applyBorder="1"/>
    <xf numFmtId="0" fontId="0" fillId="0" borderId="63" xfId="0" applyBorder="1"/>
    <xf numFmtId="1" fontId="0" fillId="0" borderId="0" xfId="0" applyNumberFormat="1"/>
    <xf numFmtId="0" fontId="21" fillId="9" borderId="23" xfId="0" applyFont="1" applyFill="1" applyBorder="1" applyAlignment="1">
      <alignment horizontal="center" vertical="center" wrapText="1"/>
    </xf>
    <xf numFmtId="0" fontId="21" fillId="9" borderId="17" xfId="0" applyFont="1" applyFill="1" applyBorder="1" applyAlignment="1">
      <alignment horizontal="center" vertical="center" wrapText="1"/>
    </xf>
    <xf numFmtId="0" fontId="21" fillId="9" borderId="22" xfId="0" applyFont="1" applyFill="1" applyBorder="1" applyAlignment="1">
      <alignment horizontal="center" vertical="center" wrapText="1"/>
    </xf>
    <xf numFmtId="0" fontId="12" fillId="0" borderId="0" xfId="0" applyFont="1"/>
    <xf numFmtId="0" fontId="11" fillId="0" borderId="4" xfId="0" applyFont="1" applyBorder="1"/>
    <xf numFmtId="0" fontId="5" fillId="0" borderId="24" xfId="0" applyFont="1" applyBorder="1"/>
    <xf numFmtId="0" fontId="5" fillId="0" borderId="15" xfId="0" applyFont="1" applyBorder="1"/>
    <xf numFmtId="0" fontId="18" fillId="0" borderId="14" xfId="0" applyFont="1" applyBorder="1" applyAlignment="1">
      <alignment horizontal="center" vertical="center" wrapText="1"/>
    </xf>
    <xf numFmtId="0" fontId="11" fillId="0" borderId="6" xfId="0" applyFont="1" applyBorder="1" applyAlignment="1">
      <alignment horizontal="left"/>
    </xf>
    <xf numFmtId="0" fontId="12" fillId="0" borderId="0" xfId="0" applyFont="1" applyAlignment="1">
      <alignment horizontal="left" vertical="center"/>
    </xf>
    <xf numFmtId="0" fontId="12" fillId="0" borderId="0" xfId="0" applyFont="1" applyAlignment="1">
      <alignment horizontal="left" vertical="top" wrapText="1"/>
    </xf>
    <xf numFmtId="0" fontId="12" fillId="0" borderId="0" xfId="0" applyFont="1" applyAlignment="1">
      <alignment horizontal="left" vertical="center" wrapText="1"/>
    </xf>
    <xf numFmtId="0" fontId="11" fillId="0" borderId="4" xfId="0" applyFont="1" applyBorder="1" applyAlignment="1">
      <alignment horizontal="left"/>
    </xf>
    <xf numFmtId="0" fontId="12" fillId="0" borderId="18" xfId="0" applyFont="1" applyBorder="1" applyAlignment="1">
      <alignment horizontal="left" vertical="center"/>
    </xf>
    <xf numFmtId="0" fontId="15" fillId="0" borderId="0" xfId="0" applyFont="1" applyAlignment="1">
      <alignment horizontal="left" vertical="top" wrapText="1"/>
    </xf>
    <xf numFmtId="0" fontId="12" fillId="0" borderId="18" xfId="0" applyFont="1" applyBorder="1" applyAlignment="1">
      <alignment horizontal="left" vertical="center" wrapText="1"/>
    </xf>
    <xf numFmtId="0" fontId="11" fillId="0" borderId="16" xfId="0" applyFont="1" applyBorder="1" applyAlignment="1">
      <alignment horizontal="left" vertical="center"/>
    </xf>
    <xf numFmtId="0" fontId="11" fillId="0" borderId="0" xfId="0" applyFont="1" applyAlignment="1">
      <alignment horizontal="left" vertical="center"/>
    </xf>
    <xf numFmtId="0" fontId="11" fillId="0" borderId="20" xfId="0" applyFont="1" applyBorder="1" applyAlignment="1">
      <alignment horizontal="left" vertical="center"/>
    </xf>
    <xf numFmtId="0" fontId="14" fillId="0" borderId="13" xfId="0" applyFont="1" applyBorder="1" applyAlignment="1">
      <alignment horizontal="center" wrapText="1"/>
    </xf>
    <xf numFmtId="0" fontId="12" fillId="0" borderId="14" xfId="0" applyFont="1" applyBorder="1" applyAlignment="1">
      <alignment horizontal="center" vertical="center" wrapText="1"/>
    </xf>
    <xf numFmtId="0" fontId="15" fillId="0" borderId="15" xfId="0" applyFont="1" applyBorder="1" applyAlignment="1">
      <alignment horizontal="left" vertical="center" wrapText="1"/>
    </xf>
    <xf numFmtId="0" fontId="5" fillId="0" borderId="14" xfId="0" applyFont="1" applyBorder="1" applyAlignment="1">
      <alignment horizontal="center"/>
    </xf>
    <xf numFmtId="0" fontId="14" fillId="0" borderId="15" xfId="0" applyFont="1" applyBorder="1" applyAlignment="1">
      <alignment horizontal="center" vertical="top" wrapText="1"/>
    </xf>
    <xf numFmtId="0" fontId="12" fillId="0" borderId="0" xfId="0" applyFont="1" applyAlignment="1">
      <alignment horizontal="left"/>
    </xf>
    <xf numFmtId="0" fontId="12" fillId="0" borderId="16" xfId="0" applyFont="1" applyBorder="1" applyAlignment="1">
      <alignment horizontal="left" indent="2"/>
    </xf>
    <xf numFmtId="0" fontId="0" fillId="0" borderId="0" xfId="0" applyAlignment="1">
      <alignment horizontal="left" indent="2"/>
    </xf>
    <xf numFmtId="0" fontId="21" fillId="9" borderId="16" xfId="0" applyFont="1" applyFill="1" applyBorder="1" applyAlignment="1">
      <alignment horizontal="left" wrapText="1"/>
    </xf>
    <xf numFmtId="0" fontId="10" fillId="4" borderId="33" xfId="0" applyFont="1" applyFill="1" applyBorder="1" applyAlignment="1">
      <alignment horizontal="center" wrapText="1"/>
    </xf>
    <xf numFmtId="0" fontId="21" fillId="0" borderId="16" xfId="0" applyFont="1" applyBorder="1" applyAlignment="1">
      <alignment horizontal="left" wrapText="1"/>
    </xf>
    <xf numFmtId="0" fontId="18" fillId="0" borderId="14" xfId="0" applyFont="1" applyBorder="1" applyAlignment="1">
      <alignment horizontal="center" vertical="center" wrapText="1"/>
    </xf>
    <xf numFmtId="0" fontId="12" fillId="0" borderId="0" xfId="0" applyFont="1"/>
    <xf numFmtId="0" fontId="11" fillId="0" borderId="4" xfId="0" applyFont="1" applyBorder="1"/>
    <xf numFmtId="0" fontId="11" fillId="0" borderId="6" xfId="0" applyFont="1" applyBorder="1" applyAlignment="1">
      <alignment horizontal="left"/>
    </xf>
    <xf numFmtId="0" fontId="5" fillId="0" borderId="24" xfId="0" applyFont="1" applyBorder="1" applyAlignment="1">
      <alignment horizontal="center"/>
    </xf>
    <xf numFmtId="0" fontId="5" fillId="0" borderId="15" xfId="0" applyFont="1" applyBorder="1" applyAlignment="1">
      <alignment horizontal="center"/>
    </xf>
    <xf numFmtId="0" fontId="5" fillId="0" borderId="25" xfId="0" applyFont="1" applyBorder="1" applyAlignment="1">
      <alignment horizontal="center"/>
    </xf>
    <xf numFmtId="0" fontId="12" fillId="0" borderId="0" xfId="0" applyFont="1" applyAlignment="1">
      <alignment horizontal="left" vertical="center"/>
    </xf>
    <xf numFmtId="0" fontId="11" fillId="0" borderId="6" xfId="0" applyFont="1" applyBorder="1" applyAlignment="1">
      <alignment horizontal="left" indent="1"/>
    </xf>
    <xf numFmtId="0" fontId="12" fillId="0" borderId="1" xfId="0" applyFont="1" applyBorder="1" applyAlignment="1">
      <alignment horizontal="left" vertical="top" wrapText="1"/>
    </xf>
    <xf numFmtId="0" fontId="12" fillId="0" borderId="2" xfId="0" applyFont="1" applyBorder="1" applyAlignment="1">
      <alignment horizontal="left" vertical="top" wrapText="1"/>
    </xf>
    <xf numFmtId="0" fontId="12" fillId="0" borderId="7" xfId="0" applyFont="1" applyBorder="1" applyAlignment="1">
      <alignment horizontal="left" vertical="top" wrapText="1"/>
    </xf>
    <xf numFmtId="0" fontId="12" fillId="0" borderId="0" xfId="0" applyFont="1" applyAlignment="1">
      <alignment horizontal="left" vertical="top" wrapText="1"/>
    </xf>
    <xf numFmtId="0" fontId="12" fillId="0" borderId="8" xfId="0" applyFont="1" applyBorder="1" applyAlignment="1">
      <alignment horizontal="left" vertical="top" wrapText="1"/>
    </xf>
    <xf numFmtId="0" fontId="12" fillId="0" borderId="6" xfId="0" applyFont="1" applyBorder="1" applyAlignment="1">
      <alignment horizontal="left" vertical="top" wrapText="1"/>
    </xf>
    <xf numFmtId="0" fontId="12" fillId="0" borderId="0" xfId="0" applyFont="1" applyAlignment="1">
      <alignment horizontal="left" vertical="center" wrapText="1"/>
    </xf>
    <xf numFmtId="0" fontId="27" fillId="0" borderId="0" xfId="0" applyFont="1" applyAlignment="1">
      <alignment horizontal="left" vertical="center" wrapText="1"/>
    </xf>
    <xf numFmtId="0" fontId="11" fillId="0" borderId="4" xfId="0" applyFont="1" applyBorder="1" applyAlignment="1">
      <alignment horizontal="left"/>
    </xf>
    <xf numFmtId="0" fontId="5" fillId="0" borderId="24" xfId="0" applyFont="1" applyBorder="1"/>
    <xf numFmtId="0" fontId="5" fillId="0" borderId="15" xfId="0" applyFont="1" applyBorder="1"/>
    <xf numFmtId="0" fontId="5" fillId="0" borderId="25" xfId="0" applyFont="1" applyBorder="1"/>
    <xf numFmtId="0" fontId="12" fillId="0" borderId="18" xfId="0" applyFont="1" applyBorder="1" applyAlignment="1">
      <alignment horizontal="left" vertical="center"/>
    </xf>
    <xf numFmtId="0" fontId="15" fillId="0" borderId="1" xfId="0" applyFont="1" applyBorder="1" applyAlignment="1">
      <alignment horizontal="left" vertical="top" wrapText="1"/>
    </xf>
    <xf numFmtId="0" fontId="15" fillId="0" borderId="2" xfId="0" applyFont="1" applyBorder="1" applyAlignment="1">
      <alignment horizontal="left" vertical="top" wrapText="1"/>
    </xf>
    <xf numFmtId="0" fontId="15" fillId="0" borderId="7" xfId="0" applyFont="1" applyBorder="1" applyAlignment="1">
      <alignment horizontal="left" vertical="top" wrapText="1"/>
    </xf>
    <xf numFmtId="0" fontId="15" fillId="0" borderId="0" xfId="0" applyFont="1" applyAlignment="1">
      <alignment horizontal="left" vertical="top" wrapText="1"/>
    </xf>
    <xf numFmtId="0" fontId="15" fillId="0" borderId="8" xfId="0" applyFont="1" applyBorder="1" applyAlignment="1">
      <alignment horizontal="left" vertical="top" wrapText="1"/>
    </xf>
    <xf numFmtId="0" fontId="15" fillId="0" borderId="6" xfId="0" applyFont="1" applyBorder="1" applyAlignment="1">
      <alignment horizontal="left" vertical="top" wrapText="1"/>
    </xf>
    <xf numFmtId="0" fontId="11" fillId="0" borderId="23" xfId="0" applyFont="1" applyBorder="1" applyAlignment="1">
      <alignment horizontal="left"/>
    </xf>
    <xf numFmtId="0" fontId="11" fillId="0" borderId="13" xfId="0" applyFont="1" applyBorder="1" applyAlignment="1">
      <alignment horizontal="left"/>
    </xf>
    <xf numFmtId="0" fontId="11" fillId="0" borderId="20" xfId="0" applyFont="1" applyBorder="1" applyAlignment="1">
      <alignment horizontal="left"/>
    </xf>
    <xf numFmtId="0" fontId="12" fillId="0" borderId="18" xfId="0" applyFont="1" applyBorder="1" applyAlignment="1">
      <alignment horizontal="left" vertical="center" wrapText="1"/>
    </xf>
    <xf numFmtId="0" fontId="11" fillId="0" borderId="23" xfId="0" applyFont="1" applyBorder="1" applyAlignment="1">
      <alignment horizontal="left" vertical="center"/>
    </xf>
    <xf numFmtId="0" fontId="11" fillId="0" borderId="13" xfId="0" applyFont="1" applyBorder="1" applyAlignment="1">
      <alignment horizontal="left" vertical="center"/>
    </xf>
    <xf numFmtId="0" fontId="0" fillId="0" borderId="13" xfId="0" applyBorder="1" applyAlignment="1">
      <alignment horizontal="left" vertical="center"/>
    </xf>
    <xf numFmtId="0" fontId="11" fillId="0" borderId="24" xfId="0" applyFont="1" applyBorder="1" applyAlignment="1">
      <alignment horizontal="left" vertical="center"/>
    </xf>
    <xf numFmtId="0" fontId="11" fillId="0" borderId="15" xfId="0" applyFont="1" applyBorder="1" applyAlignment="1">
      <alignment horizontal="left" vertical="center"/>
    </xf>
    <xf numFmtId="0" fontId="11" fillId="0" borderId="25" xfId="0" applyFont="1" applyBorder="1" applyAlignment="1">
      <alignment horizontal="left" vertical="center"/>
    </xf>
    <xf numFmtId="0" fontId="11" fillId="0" borderId="16" xfId="0" applyFont="1" applyBorder="1" applyAlignment="1">
      <alignment horizontal="left" vertical="center"/>
    </xf>
    <xf numFmtId="0" fontId="11" fillId="0" borderId="0" xfId="0" applyFont="1" applyAlignment="1">
      <alignment horizontal="left" vertical="center"/>
    </xf>
    <xf numFmtId="0" fontId="11" fillId="0" borderId="5" xfId="0" applyFont="1" applyBorder="1" applyAlignment="1">
      <alignment horizontal="left" vertical="center"/>
    </xf>
    <xf numFmtId="0" fontId="4" fillId="0" borderId="23" xfId="0" applyFont="1" applyBorder="1" applyAlignment="1">
      <alignment horizontal="left" vertical="center"/>
    </xf>
    <xf numFmtId="0" fontId="4" fillId="0" borderId="13" xfId="0" applyFont="1" applyBorder="1" applyAlignment="1">
      <alignment horizontal="left" vertical="center"/>
    </xf>
    <xf numFmtId="0" fontId="4" fillId="0" borderId="20" xfId="0" applyFont="1" applyBorder="1" applyAlignment="1">
      <alignment horizontal="left" vertical="center"/>
    </xf>
    <xf numFmtId="0" fontId="11" fillId="0" borderId="6" xfId="0" applyFont="1" applyBorder="1"/>
    <xf numFmtId="0" fontId="11" fillId="0" borderId="20" xfId="0" applyFont="1" applyBorder="1" applyAlignment="1">
      <alignment horizontal="left" vertical="center"/>
    </xf>
    <xf numFmtId="0" fontId="11" fillId="0" borderId="23" xfId="0" applyFont="1" applyBorder="1" applyAlignment="1">
      <alignment horizontal="left" wrapText="1"/>
    </xf>
    <xf numFmtId="0" fontId="11" fillId="0" borderId="13" xfId="0" applyFont="1" applyBorder="1" applyAlignment="1">
      <alignment horizontal="left" wrapText="1"/>
    </xf>
    <xf numFmtId="0" fontId="5" fillId="4" borderId="22" xfId="0" applyFont="1" applyFill="1" applyBorder="1" applyAlignment="1">
      <alignment horizontal="left"/>
    </xf>
    <xf numFmtId="0" fontId="5" fillId="4" borderId="14" xfId="0" applyFont="1" applyFill="1" applyBorder="1" applyAlignment="1">
      <alignment horizontal="left"/>
    </xf>
    <xf numFmtId="0" fontId="5" fillId="4" borderId="17" xfId="0" applyFont="1" applyFill="1" applyBorder="1" applyAlignment="1">
      <alignment horizontal="left"/>
    </xf>
    <xf numFmtId="0" fontId="14" fillId="0" borderId="13" xfId="0" applyFont="1" applyBorder="1" applyAlignment="1">
      <alignment horizontal="center" wrapText="1"/>
    </xf>
    <xf numFmtId="0" fontId="12" fillId="0" borderId="14" xfId="0" applyFont="1" applyBorder="1" applyAlignment="1">
      <alignment horizontal="center" vertical="center" wrapText="1"/>
    </xf>
    <xf numFmtId="0" fontId="15" fillId="0" borderId="15" xfId="0" applyFont="1" applyBorder="1" applyAlignment="1">
      <alignment horizontal="left" vertical="center" wrapText="1"/>
    </xf>
    <xf numFmtId="0" fontId="5" fillId="0" borderId="22" xfId="0" applyFont="1" applyBorder="1" applyAlignment="1">
      <alignment horizontal="center"/>
    </xf>
    <xf numFmtId="0" fontId="5" fillId="0" borderId="14" xfId="0" applyFont="1" applyBorder="1" applyAlignment="1">
      <alignment horizontal="center"/>
    </xf>
    <xf numFmtId="0" fontId="14" fillId="0" borderId="24" xfId="0" applyFont="1" applyBorder="1" applyAlignment="1">
      <alignment horizontal="center" vertical="top" wrapText="1"/>
    </xf>
    <xf numFmtId="0" fontId="14" fillId="0" borderId="15" xfId="0" applyFont="1" applyBorder="1" applyAlignment="1">
      <alignment horizontal="center" vertical="top" wrapText="1"/>
    </xf>
    <xf numFmtId="0" fontId="12" fillId="0" borderId="22" xfId="0" applyFont="1" applyBorder="1" applyAlignment="1">
      <alignment horizontal="left" vertical="center" wrapText="1"/>
    </xf>
    <xf numFmtId="0" fontId="12" fillId="0" borderId="14" xfId="0" applyFont="1" applyBorder="1" applyAlignment="1">
      <alignment horizontal="left" vertical="center" wrapText="1"/>
    </xf>
    <xf numFmtId="0" fontId="15" fillId="0" borderId="22" xfId="0" applyFont="1" applyBorder="1" applyAlignment="1">
      <alignment horizontal="center" vertical="center" wrapText="1"/>
    </xf>
    <xf numFmtId="0" fontId="15" fillId="0" borderId="14" xfId="0" applyFont="1" applyBorder="1" applyAlignment="1">
      <alignment horizontal="center" vertical="center" wrapText="1"/>
    </xf>
    <xf numFmtId="0" fontId="14" fillId="0" borderId="23" xfId="0" applyFont="1" applyBorder="1" applyAlignment="1">
      <alignment horizontal="center" wrapText="1"/>
    </xf>
    <xf numFmtId="0" fontId="12" fillId="0" borderId="0" xfId="0" applyFont="1" applyAlignment="1">
      <alignment horizontal="left"/>
    </xf>
    <xf numFmtId="0" fontId="12" fillId="0" borderId="18" xfId="0" applyFont="1" applyBorder="1" applyAlignment="1">
      <alignment horizontal="left"/>
    </xf>
    <xf numFmtId="0" fontId="22" fillId="0" borderId="6" xfId="0" applyFont="1" applyBorder="1" applyAlignment="1">
      <alignment horizontal="left"/>
    </xf>
    <xf numFmtId="164" fontId="11" fillId="0" borderId="6" xfId="0" applyNumberFormat="1" applyFont="1" applyBorder="1" applyAlignment="1">
      <alignment horizontal="left"/>
    </xf>
    <xf numFmtId="0" fontId="12" fillId="0" borderId="2" xfId="0" applyFont="1" applyBorder="1" applyAlignment="1">
      <alignment horizontal="left"/>
    </xf>
    <xf numFmtId="0" fontId="59" fillId="0" borderId="6" xfId="4" applyBorder="1" applyAlignment="1" applyProtection="1">
      <alignment horizontal="left"/>
    </xf>
    <xf numFmtId="164" fontId="11" fillId="0" borderId="4" xfId="0" applyNumberFormat="1" applyFont="1" applyBorder="1" applyAlignment="1">
      <alignment horizontal="left"/>
    </xf>
    <xf numFmtId="0" fontId="11" fillId="0" borderId="20" xfId="0" applyFont="1" applyBorder="1" applyAlignment="1">
      <alignment horizontal="left" wrapText="1"/>
    </xf>
    <xf numFmtId="0" fontId="43" fillId="9" borderId="61" xfId="0" applyFont="1" applyFill="1" applyBorder="1" applyAlignment="1">
      <alignment horizontal="center" vertical="center"/>
    </xf>
    <xf numFmtId="0" fontId="56" fillId="0" borderId="62" xfId="0" applyFont="1" applyBorder="1" applyAlignment="1">
      <alignment horizontal="center" vertical="center"/>
    </xf>
    <xf numFmtId="0" fontId="12" fillId="9" borderId="1" xfId="0" applyFont="1" applyFill="1" applyBorder="1" applyAlignment="1">
      <alignment shrinkToFit="1"/>
    </xf>
    <xf numFmtId="0" fontId="12" fillId="9" borderId="2" xfId="0" applyFont="1" applyFill="1" applyBorder="1" applyAlignment="1">
      <alignment shrinkToFit="1"/>
    </xf>
    <xf numFmtId="0" fontId="12" fillId="9" borderId="7" xfId="0" applyFont="1" applyFill="1" applyBorder="1" applyAlignment="1">
      <alignment shrinkToFit="1"/>
    </xf>
    <xf numFmtId="0" fontId="12" fillId="9" borderId="0" xfId="0" applyFont="1" applyFill="1" applyAlignment="1">
      <alignment shrinkToFit="1"/>
    </xf>
    <xf numFmtId="0" fontId="14" fillId="4" borderId="8" xfId="0" applyFont="1" applyFill="1" applyBorder="1" applyAlignment="1">
      <alignment shrinkToFit="1"/>
    </xf>
    <xf numFmtId="0" fontId="0" fillId="0" borderId="6" xfId="0" applyBorder="1" applyAlignment="1">
      <alignment shrinkToFit="1"/>
    </xf>
    <xf numFmtId="0" fontId="11" fillId="9" borderId="14" xfId="0" applyFont="1" applyFill="1" applyBorder="1" applyAlignment="1">
      <alignment horizontal="center" vertical="center" wrapText="1"/>
    </xf>
    <xf numFmtId="0" fontId="21" fillId="9" borderId="0" xfId="0" applyFont="1" applyFill="1" applyAlignment="1">
      <alignment horizontal="center" vertical="center" wrapText="1"/>
    </xf>
    <xf numFmtId="0" fontId="2" fillId="9" borderId="13" xfId="0" applyFont="1" applyFill="1" applyBorder="1" applyAlignment="1">
      <alignment horizontal="left" vertical="top" wrapText="1"/>
    </xf>
    <xf numFmtId="0" fontId="21" fillId="3" borderId="51" xfId="0" applyFont="1" applyFill="1" applyBorder="1" applyAlignment="1">
      <alignment horizontal="center"/>
    </xf>
    <xf numFmtId="0" fontId="21" fillId="3" borderId="30" xfId="0" applyFont="1" applyFill="1" applyBorder="1" applyAlignment="1">
      <alignment horizontal="center"/>
    </xf>
    <xf numFmtId="0" fontId="21" fillId="3" borderId="52" xfId="0" applyFont="1" applyFill="1" applyBorder="1" applyAlignment="1">
      <alignment horizontal="center"/>
    </xf>
    <xf numFmtId="0" fontId="21" fillId="2" borderId="30" xfId="0" applyFont="1" applyFill="1" applyBorder="1" applyAlignment="1">
      <alignment horizontal="center"/>
    </xf>
    <xf numFmtId="0" fontId="10" fillId="4" borderId="22" xfId="0" applyFont="1" applyFill="1" applyBorder="1" applyAlignment="1">
      <alignment horizontal="center"/>
    </xf>
    <xf numFmtId="0" fontId="10" fillId="4" borderId="14" xfId="0" applyFont="1" applyFill="1" applyBorder="1" applyAlignment="1">
      <alignment horizontal="center"/>
    </xf>
    <xf numFmtId="0" fontId="10" fillId="4" borderId="17" xfId="0" applyFont="1" applyFill="1" applyBorder="1" applyAlignment="1">
      <alignment horizontal="center"/>
    </xf>
    <xf numFmtId="0" fontId="21" fillId="9" borderId="23" xfId="0" applyFont="1" applyFill="1" applyBorder="1" applyAlignment="1">
      <alignment horizontal="left"/>
    </xf>
    <xf numFmtId="0" fontId="22" fillId="0" borderId="13" xfId="0" applyFont="1" applyBorder="1" applyAlignment="1">
      <alignment horizontal="left"/>
    </xf>
    <xf numFmtId="0" fontId="21" fillId="9" borderId="16" xfId="0" applyFont="1" applyFill="1" applyBorder="1" applyAlignment="1">
      <alignment horizontal="left"/>
    </xf>
    <xf numFmtId="0" fontId="22" fillId="0" borderId="0" xfId="0" applyFont="1" applyAlignment="1">
      <alignment horizontal="left"/>
    </xf>
    <xf numFmtId="0" fontId="0" fillId="0" borderId="2" xfId="0" applyBorder="1" applyAlignment="1">
      <alignment horizontal="left" indent="2"/>
    </xf>
    <xf numFmtId="0" fontId="12" fillId="0" borderId="16" xfId="0" applyFont="1" applyBorder="1" applyAlignment="1">
      <alignment horizontal="left" indent="2"/>
    </xf>
    <xf numFmtId="0" fontId="0" fillId="0" borderId="0" xfId="0" applyAlignment="1">
      <alignment horizontal="left" indent="2"/>
    </xf>
    <xf numFmtId="0" fontId="14" fillId="4" borderId="24" xfId="0" applyFont="1" applyFill="1" applyBorder="1" applyAlignment="1">
      <alignment horizontal="left" indent="2" shrinkToFit="1"/>
    </xf>
    <xf numFmtId="0" fontId="0" fillId="0" borderId="25" xfId="0" applyBorder="1" applyAlignment="1">
      <alignment horizontal="left" indent="2"/>
    </xf>
    <xf numFmtId="0" fontId="21" fillId="9" borderId="14" xfId="0" applyFont="1" applyFill="1" applyBorder="1" applyAlignment="1">
      <alignment horizontal="center" vertical="center" wrapText="1"/>
    </xf>
    <xf numFmtId="0" fontId="21" fillId="2" borderId="6" xfId="0" applyFont="1" applyFill="1" applyBorder="1" applyAlignment="1">
      <alignment horizontal="center"/>
    </xf>
    <xf numFmtId="0" fontId="21" fillId="9" borderId="23" xfId="0" applyFont="1" applyFill="1" applyBorder="1" applyAlignment="1">
      <alignment horizontal="left" wrapText="1"/>
    </xf>
    <xf numFmtId="0" fontId="0" fillId="0" borderId="20" xfId="0" applyBorder="1" applyAlignment="1">
      <alignment horizontal="left" wrapText="1"/>
    </xf>
    <xf numFmtId="0" fontId="21" fillId="9" borderId="16" xfId="0" applyFont="1" applyFill="1" applyBorder="1" applyAlignment="1">
      <alignment horizontal="left" wrapText="1"/>
    </xf>
    <xf numFmtId="0" fontId="0" fillId="0" borderId="18" xfId="0" applyBorder="1" applyAlignment="1">
      <alignment horizontal="left" wrapText="1"/>
    </xf>
    <xf numFmtId="0" fontId="11" fillId="5" borderId="14" xfId="0" applyFont="1" applyFill="1" applyBorder="1" applyAlignment="1">
      <alignment horizontal="center" vertical="center" wrapText="1"/>
    </xf>
    <xf numFmtId="0" fontId="21" fillId="5" borderId="0" xfId="0" applyFont="1" applyFill="1" applyAlignment="1">
      <alignment horizontal="center" vertical="center" wrapText="1"/>
    </xf>
    <xf numFmtId="0" fontId="2" fillId="0" borderId="13" xfId="0" applyFont="1" applyBorder="1" applyAlignment="1">
      <alignment horizontal="left" vertical="top" wrapText="1"/>
    </xf>
    <xf numFmtId="0" fontId="10" fillId="8" borderId="22" xfId="0" applyFont="1" applyFill="1" applyBorder="1" applyAlignment="1">
      <alignment horizontal="center"/>
    </xf>
    <xf numFmtId="0" fontId="10" fillId="8" borderId="14" xfId="0" applyFont="1" applyFill="1" applyBorder="1" applyAlignment="1">
      <alignment horizontal="center"/>
    </xf>
    <xf numFmtId="0" fontId="10" fillId="8" borderId="17" xfId="0" applyFont="1" applyFill="1" applyBorder="1" applyAlignment="1">
      <alignment horizontal="center"/>
    </xf>
    <xf numFmtId="0" fontId="21" fillId="3" borderId="8" xfId="0" applyFont="1" applyFill="1" applyBorder="1" applyAlignment="1">
      <alignment horizontal="center"/>
    </xf>
    <xf numFmtId="0" fontId="21" fillId="3" borderId="6" xfId="0" applyFont="1" applyFill="1" applyBorder="1" applyAlignment="1">
      <alignment horizontal="center"/>
    </xf>
    <xf numFmtId="0" fontId="21" fillId="3" borderId="9" xfId="0" applyFont="1" applyFill="1" applyBorder="1" applyAlignment="1">
      <alignment horizontal="center"/>
    </xf>
    <xf numFmtId="0" fontId="21" fillId="2" borderId="31" xfId="0" applyFont="1" applyFill="1" applyBorder="1" applyAlignment="1">
      <alignment horizontal="center"/>
    </xf>
    <xf numFmtId="0" fontId="10" fillId="4" borderId="32" xfId="0" applyFont="1" applyFill="1" applyBorder="1" applyAlignment="1">
      <alignment horizontal="center" wrapText="1"/>
    </xf>
    <xf numFmtId="0" fontId="10" fillId="4" borderId="33" xfId="0" applyFont="1" applyFill="1" applyBorder="1" applyAlignment="1">
      <alignment horizontal="center" wrapText="1"/>
    </xf>
    <xf numFmtId="0" fontId="21" fillId="0" borderId="23" xfId="0" applyFont="1" applyBorder="1" applyAlignment="1">
      <alignment horizontal="left" wrapText="1"/>
    </xf>
    <xf numFmtId="0" fontId="0" fillId="0" borderId="13" xfId="0" applyBorder="1" applyAlignment="1">
      <alignment horizontal="left" wrapText="1"/>
    </xf>
    <xf numFmtId="0" fontId="21" fillId="0" borderId="24" xfId="0" applyFont="1" applyBorder="1" applyAlignment="1">
      <alignment horizontal="left" wrapText="1"/>
    </xf>
    <xf numFmtId="0" fontId="0" fillId="0" borderId="15" xfId="0" applyBorder="1" applyAlignment="1">
      <alignment horizontal="left" wrapText="1"/>
    </xf>
    <xf numFmtId="0" fontId="56" fillId="0" borderId="34" xfId="0" applyFont="1" applyBorder="1" applyAlignment="1">
      <alignment horizontal="center" vertical="center"/>
    </xf>
    <xf numFmtId="0" fontId="21" fillId="5" borderId="14" xfId="0" applyFont="1" applyFill="1" applyBorder="1" applyAlignment="1">
      <alignment horizontal="center" vertical="center" wrapText="1"/>
    </xf>
    <xf numFmtId="0" fontId="21" fillId="2" borderId="8" xfId="0" applyFont="1" applyFill="1" applyBorder="1" applyAlignment="1">
      <alignment horizontal="center"/>
    </xf>
    <xf numFmtId="0" fontId="21" fillId="2" borderId="9" xfId="0" applyFont="1" applyFill="1" applyBorder="1" applyAlignment="1">
      <alignment horizontal="center"/>
    </xf>
    <xf numFmtId="0" fontId="10" fillId="4" borderId="26" xfId="0" applyFont="1" applyFill="1" applyBorder="1" applyAlignment="1">
      <alignment horizontal="center" wrapText="1"/>
    </xf>
    <xf numFmtId="0" fontId="21" fillId="0" borderId="16" xfId="0" applyFont="1" applyBorder="1" applyAlignment="1">
      <alignment horizontal="left" wrapText="1"/>
    </xf>
    <xf numFmtId="0" fontId="0" fillId="0" borderId="0" xfId="0" applyAlignment="1">
      <alignment horizontal="left" wrapText="1"/>
    </xf>
    <xf numFmtId="0" fontId="11" fillId="0" borderId="14"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left" wrapText="1"/>
    </xf>
    <xf numFmtId="0" fontId="21" fillId="0" borderId="28" xfId="0" applyFont="1" applyBorder="1" applyAlignment="1">
      <alignment horizontal="left" wrapText="1"/>
    </xf>
    <xf numFmtId="0" fontId="21" fillId="0" borderId="14" xfId="0" applyFont="1" applyBorder="1" applyAlignment="1">
      <alignment horizontal="center" vertical="center" wrapText="1"/>
    </xf>
    <xf numFmtId="0" fontId="10" fillId="4" borderId="13" xfId="0" applyFont="1" applyFill="1" applyBorder="1" applyAlignment="1">
      <alignment horizontal="center"/>
    </xf>
    <xf numFmtId="0" fontId="21" fillId="2" borderId="51" xfId="0" applyFont="1" applyFill="1" applyBorder="1" applyAlignment="1">
      <alignment horizontal="center"/>
    </xf>
    <xf numFmtId="0" fontId="0" fillId="0" borderId="5" xfId="0" applyBorder="1" applyAlignment="1">
      <alignment horizontal="left" wrapText="1"/>
    </xf>
  </cellXfs>
  <cellStyles count="5">
    <cellStyle name="Hyperlink" xfId="4" builtinId="8"/>
    <cellStyle name="Normal" xfId="0" builtinId="0"/>
    <cellStyle name="Normal 2" xfId="1" xr:uid="{00000000-0005-0000-0000-000002000000}"/>
    <cellStyle name="Normal 2 2" xfId="3" xr:uid="{00000000-0005-0000-0000-000003000000}"/>
    <cellStyle name="Normal_Sheet3" xfId="2" xr:uid="{00000000-0005-0000-0000-000004000000}"/>
  </cellStyles>
  <dxfs count="12">
    <dxf>
      <font>
        <b/>
        <i val="0"/>
        <color rgb="FFFF0000"/>
      </font>
      <fill>
        <patternFill>
          <bgColor theme="5" tint="0.79998168889431442"/>
        </patternFill>
      </fill>
    </dxf>
    <dxf>
      <font>
        <b/>
        <i val="0"/>
        <color theme="5"/>
      </font>
      <fill>
        <patternFill>
          <bgColor theme="7" tint="0.79998168889431442"/>
        </patternFill>
      </fill>
    </dxf>
    <dxf>
      <font>
        <b/>
        <i val="0"/>
        <strike val="0"/>
        <color rgb="FFC00000"/>
      </font>
      <fill>
        <patternFill>
          <bgColor theme="5" tint="0.79998168889431442"/>
        </patternFill>
      </fill>
    </dxf>
    <dxf>
      <font>
        <b/>
        <i val="0"/>
        <strike val="0"/>
        <color theme="5"/>
      </font>
      <fill>
        <patternFill>
          <bgColor theme="4" tint="0.79998168889431442"/>
        </patternFill>
      </fill>
    </dxf>
    <dxf>
      <font>
        <b/>
        <i val="0"/>
        <strike val="0"/>
        <color theme="5"/>
      </font>
      <fill>
        <patternFill patternType="gray0625">
          <fgColor theme="4" tint="0.79998168889431442"/>
          <bgColor theme="7" tint="0.79995117038483843"/>
        </patternFill>
      </fill>
    </dxf>
    <dxf>
      <font>
        <b/>
        <i val="0"/>
        <strike val="0"/>
        <color rgb="FFC00000"/>
      </font>
      <fill>
        <patternFill>
          <bgColor theme="5" tint="0.79998168889431442"/>
        </patternFill>
      </fill>
    </dxf>
    <dxf>
      <font>
        <b/>
        <i val="0"/>
        <color rgb="FFFF0000"/>
      </font>
      <fill>
        <patternFill>
          <bgColor theme="5" tint="0.79998168889431442"/>
        </patternFill>
      </fill>
    </dxf>
    <dxf>
      <font>
        <strike val="0"/>
        <color rgb="FFFF0000"/>
      </font>
      <fill>
        <patternFill>
          <bgColor theme="5" tint="0.79998168889431442"/>
        </patternFill>
      </fill>
    </dxf>
    <dxf>
      <font>
        <strike val="0"/>
        <color rgb="FFFF0000"/>
      </font>
      <fill>
        <patternFill>
          <bgColor theme="5" tint="0.79998168889431442"/>
        </patternFill>
      </fill>
    </dxf>
    <dxf>
      <font>
        <color rgb="FFFF0000"/>
      </font>
      <fill>
        <patternFill>
          <bgColor theme="5" tint="0.79998168889431442"/>
        </patternFill>
      </fill>
    </dxf>
    <dxf>
      <font>
        <b/>
        <i val="0"/>
        <color rgb="FFFF0000"/>
      </font>
      <fill>
        <patternFill>
          <bgColor theme="5" tint="0.79998168889431442"/>
        </patternFill>
      </fill>
    </dxf>
    <dxf>
      <numFmt numFmtId="1" formatCode="0"/>
    </dxf>
  </dxfs>
  <tableStyles count="0" defaultTableStyle="TableStyleMedium2" defaultPivotStyle="PivotStyleLight16"/>
  <colors>
    <mruColors>
      <color rgb="FFCD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87242</xdr:colOff>
      <xdr:row>0</xdr:row>
      <xdr:rowOff>153563</xdr:rowOff>
    </xdr:from>
    <xdr:to>
      <xdr:col>6</xdr:col>
      <xdr:colOff>523875</xdr:colOff>
      <xdr:row>0</xdr:row>
      <xdr:rowOff>663095</xdr:rowOff>
    </xdr:to>
    <xdr:pic>
      <xdr:nvPicPr>
        <xdr:cNvPr id="2" name="Picture 2">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7242" y="153563"/>
          <a:ext cx="2294008" cy="5095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142461</xdr:colOff>
      <xdr:row>0</xdr:row>
      <xdr:rowOff>72903</xdr:rowOff>
    </xdr:from>
    <xdr:to>
      <xdr:col>1</xdr:col>
      <xdr:colOff>858371</xdr:colOff>
      <xdr:row>0</xdr:row>
      <xdr:rowOff>517647</xdr:rowOff>
    </xdr:to>
    <xdr:pic>
      <xdr:nvPicPr>
        <xdr:cNvPr id="2" name="Picture 2">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42461" y="72903"/>
          <a:ext cx="2041473" cy="4542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184519</xdr:colOff>
      <xdr:row>0</xdr:row>
      <xdr:rowOff>52512</xdr:rowOff>
    </xdr:from>
    <xdr:to>
      <xdr:col>1</xdr:col>
      <xdr:colOff>1146492</xdr:colOff>
      <xdr:row>0</xdr:row>
      <xdr:rowOff>506781</xdr:rowOff>
    </xdr:to>
    <xdr:pic>
      <xdr:nvPicPr>
        <xdr:cNvPr id="2" name="Picture 2">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84519" y="52512"/>
          <a:ext cx="2041473" cy="4542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441081</xdr:colOff>
      <xdr:row>0</xdr:row>
      <xdr:rowOff>33215</xdr:rowOff>
    </xdr:from>
    <xdr:to>
      <xdr:col>1</xdr:col>
      <xdr:colOff>785175</xdr:colOff>
      <xdr:row>0</xdr:row>
      <xdr:rowOff>487484</xdr:rowOff>
    </xdr:to>
    <xdr:pic>
      <xdr:nvPicPr>
        <xdr:cNvPr id="2" name="Picture 2" descr="eialogo_Nancy">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1081" y="33215"/>
          <a:ext cx="2096694" cy="4542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448896</xdr:colOff>
      <xdr:row>0</xdr:row>
      <xdr:rowOff>36637</xdr:rowOff>
    </xdr:from>
    <xdr:to>
      <xdr:col>1</xdr:col>
      <xdr:colOff>1497840</xdr:colOff>
      <xdr:row>0</xdr:row>
      <xdr:rowOff>490906</xdr:rowOff>
    </xdr:to>
    <xdr:pic>
      <xdr:nvPicPr>
        <xdr:cNvPr id="2" name="Picture 2" descr="eialogo_Nancy">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8896" y="36637"/>
          <a:ext cx="2096694" cy="4542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441081</xdr:colOff>
      <xdr:row>0</xdr:row>
      <xdr:rowOff>33215</xdr:rowOff>
    </xdr:from>
    <xdr:to>
      <xdr:col>1</xdr:col>
      <xdr:colOff>974087</xdr:colOff>
      <xdr:row>0</xdr:row>
      <xdr:rowOff>487484</xdr:rowOff>
    </xdr:to>
    <xdr:pic>
      <xdr:nvPicPr>
        <xdr:cNvPr id="2" name="Picture 2" descr="eialogo_Nancy">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1081" y="33215"/>
          <a:ext cx="2096694" cy="4542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448896</xdr:colOff>
      <xdr:row>0</xdr:row>
      <xdr:rowOff>36637</xdr:rowOff>
    </xdr:from>
    <xdr:to>
      <xdr:col>2</xdr:col>
      <xdr:colOff>11940</xdr:colOff>
      <xdr:row>0</xdr:row>
      <xdr:rowOff>490906</xdr:rowOff>
    </xdr:to>
    <xdr:pic>
      <xdr:nvPicPr>
        <xdr:cNvPr id="2" name="Picture 2" descr="eialogo_Nancy">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8896" y="36637"/>
          <a:ext cx="2096694" cy="4542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bl_States" displayName="Tbl_States" ref="L3:O53" totalsRowShown="0">
  <autoFilter ref="L3:O53" xr:uid="{00000000-0009-0000-0100-000001000000}"/>
  <tableColumns count="4">
    <tableColumn id="1" xr3:uid="{00000000-0010-0000-0000-000001000000}" name="STATE"/>
    <tableColumn id="2" xr3:uid="{00000000-0010-0000-0000-000002000000}" name="STCODE"/>
    <tableColumn id="3" xr3:uid="{00000000-0010-0000-0000-000003000000}" name="isAPart4OtherState" dataDxfId="11"/>
    <tableColumn id="4" xr3:uid="{00000000-0010-0000-0000-000004000000}" name="isAPart5OtherStat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tint="0.39997558519241921"/>
    <pageSetUpPr fitToPage="1"/>
  </sheetPr>
  <dimension ref="A1:X88"/>
  <sheetViews>
    <sheetView showGridLines="0" showRowColHeaders="0" tabSelected="1" zoomScale="130" zoomScaleNormal="130" workbookViewId="0">
      <selection activeCell="N1" sqref="N1"/>
    </sheetView>
  </sheetViews>
  <sheetFormatPr defaultColWidth="8.6640625" defaultRowHeight="14.4" x14ac:dyDescent="0.3"/>
  <cols>
    <col min="1" max="1" width="4" style="1" customWidth="1"/>
    <col min="2" max="2" width="1.5546875" style="1" customWidth="1"/>
    <col min="3" max="3" width="2.88671875" style="1" customWidth="1"/>
    <col min="4" max="4" width="1" style="1" customWidth="1"/>
    <col min="5" max="5" width="14.5546875" style="1" customWidth="1"/>
    <col min="6" max="6" width="3.88671875" style="1" customWidth="1"/>
    <col min="7" max="7" width="16.5546875" style="1" customWidth="1"/>
    <col min="8" max="8" width="26.109375" style="1" customWidth="1"/>
    <col min="9" max="9" width="7.6640625" style="1" customWidth="1"/>
    <col min="10" max="10" width="15.6640625" style="1" customWidth="1"/>
    <col min="11" max="11" width="8.5546875" style="1" customWidth="1"/>
    <col min="12" max="12" width="9.33203125" style="1" customWidth="1"/>
    <col min="13" max="13" width="20.109375" style="1" customWidth="1"/>
    <col min="14" max="14" width="27" style="1" customWidth="1"/>
    <col min="15" max="15" width="2" style="1" customWidth="1"/>
    <col min="16" max="16" width="39.88671875" style="1" customWidth="1"/>
    <col min="17" max="17" width="9.33203125" customWidth="1"/>
    <col min="18" max="18" width="9.5546875" style="1" bestFit="1" customWidth="1"/>
    <col min="19" max="16384" width="8.6640625" style="1"/>
  </cols>
  <sheetData>
    <row r="1" spans="1:19" ht="70.5" customHeight="1" thickBot="1" x14ac:dyDescent="0.35">
      <c r="A1" s="484"/>
      <c r="B1" s="485"/>
      <c r="C1" s="485"/>
      <c r="D1" s="485"/>
      <c r="E1" s="485"/>
      <c r="F1" s="422"/>
      <c r="G1" s="422"/>
      <c r="H1" s="482" t="s">
        <v>0</v>
      </c>
      <c r="I1" s="482"/>
      <c r="J1" s="482"/>
      <c r="K1" s="482"/>
      <c r="L1" s="482"/>
      <c r="M1" s="289" t="s">
        <v>1</v>
      </c>
      <c r="N1" s="290" t="str">
        <f>"OMB No. 1905-0057
Expiration Date: xx/xx/xxxx
Product No.: xxxx
Burden: 31 hours"</f>
        <v>OMB No. 1905-0057
Expiration Date: xx/xx/xxxx
Product No.: xxxx
Burden: 31 hours</v>
      </c>
      <c r="O1" s="291"/>
      <c r="P1" s="384"/>
      <c r="Q1" s="395"/>
    </row>
    <row r="2" spans="1:19" ht="21" customHeight="1" x14ac:dyDescent="0.3">
      <c r="A2" s="492" t="s">
        <v>2</v>
      </c>
      <c r="B2" s="481"/>
      <c r="C2" s="481"/>
      <c r="D2" s="481"/>
      <c r="E2" s="481"/>
      <c r="F2" s="292"/>
      <c r="G2" s="292"/>
      <c r="H2" s="481" t="s">
        <v>3</v>
      </c>
      <c r="I2" s="481"/>
      <c r="J2" s="481"/>
      <c r="K2" s="481"/>
      <c r="L2" s="481"/>
      <c r="M2" s="293"/>
      <c r="N2" s="419" t="s">
        <v>2</v>
      </c>
      <c r="O2" s="294"/>
      <c r="P2" s="384"/>
      <c r="Q2" s="395"/>
    </row>
    <row r="3" spans="1:19" ht="28.5" customHeight="1" thickBot="1" x14ac:dyDescent="0.35">
      <c r="A3" s="486">
        <v>2023</v>
      </c>
      <c r="B3" s="487"/>
      <c r="C3" s="487"/>
      <c r="D3" s="487"/>
      <c r="E3" s="487"/>
      <c r="F3" s="295"/>
      <c r="G3" s="295"/>
      <c r="H3" s="487" t="s">
        <v>4</v>
      </c>
      <c r="I3" s="487"/>
      <c r="J3" s="487"/>
      <c r="K3" s="487"/>
      <c r="L3" s="487"/>
      <c r="M3" s="295"/>
      <c r="N3" s="423">
        <f>Year</f>
        <v>2023</v>
      </c>
      <c r="O3" s="296"/>
      <c r="P3" s="385"/>
      <c r="Q3" s="395"/>
    </row>
    <row r="4" spans="1:19" ht="37.5" customHeight="1" thickBot="1" x14ac:dyDescent="0.35">
      <c r="A4" s="490" t="s">
        <v>5</v>
      </c>
      <c r="B4" s="491"/>
      <c r="C4" s="491"/>
      <c r="D4" s="491"/>
      <c r="E4" s="491"/>
      <c r="F4" s="491"/>
      <c r="G4" s="491"/>
      <c r="H4" s="491"/>
      <c r="I4" s="491"/>
      <c r="J4" s="491"/>
      <c r="K4" s="491"/>
      <c r="L4" s="491"/>
      <c r="M4" s="491"/>
      <c r="N4" s="491"/>
      <c r="O4" s="297"/>
      <c r="P4" s="386"/>
      <c r="Q4" s="396"/>
    </row>
    <row r="5" spans="1:19" ht="48" customHeight="1" thickBot="1" x14ac:dyDescent="0.35">
      <c r="A5" s="488" t="s">
        <v>6</v>
      </c>
      <c r="B5" s="489"/>
      <c r="C5" s="489"/>
      <c r="D5" s="489"/>
      <c r="E5" s="489"/>
      <c r="F5" s="298"/>
      <c r="G5" s="298"/>
      <c r="H5" s="483" t="s">
        <v>7</v>
      </c>
      <c r="I5" s="483"/>
      <c r="J5" s="483"/>
      <c r="K5" s="483"/>
      <c r="L5" s="483"/>
      <c r="M5" s="421"/>
      <c r="N5" s="420" t="s">
        <v>8</v>
      </c>
      <c r="O5" s="299"/>
      <c r="P5" s="387"/>
      <c r="Q5" s="395"/>
    </row>
    <row r="6" spans="1:19" ht="15" thickBot="1" x14ac:dyDescent="0.35">
      <c r="A6" s="478" t="s">
        <v>9</v>
      </c>
      <c r="B6" s="479"/>
      <c r="C6" s="479"/>
      <c r="D6" s="479"/>
      <c r="E6" s="479"/>
      <c r="F6" s="479"/>
      <c r="G6" s="479"/>
      <c r="H6" s="479"/>
      <c r="I6" s="479"/>
      <c r="J6" s="479"/>
      <c r="K6" s="479"/>
      <c r="L6" s="479"/>
      <c r="M6" s="479"/>
      <c r="N6" s="479"/>
      <c r="O6" s="480"/>
      <c r="P6" s="387"/>
      <c r="Q6" s="396"/>
    </row>
    <row r="7" spans="1:19" ht="20.25" customHeight="1" x14ac:dyDescent="0.3">
      <c r="A7" s="462" t="s">
        <v>10</v>
      </c>
      <c r="B7" s="463"/>
      <c r="C7" s="463"/>
      <c r="D7" s="463"/>
      <c r="E7" s="463"/>
      <c r="F7" s="300"/>
      <c r="G7" s="463"/>
      <c r="H7" s="464"/>
      <c r="I7" s="464"/>
      <c r="J7" s="464"/>
      <c r="K7" s="464"/>
      <c r="L7" s="464"/>
      <c r="M7" s="464"/>
      <c r="N7" s="464"/>
      <c r="O7" s="418"/>
      <c r="P7" s="417"/>
      <c r="Q7" s="395"/>
    </row>
    <row r="8" spans="1:19" ht="6" customHeight="1" thickBot="1" x14ac:dyDescent="0.35">
      <c r="A8" s="465"/>
      <c r="B8" s="466"/>
      <c r="C8" s="466"/>
      <c r="D8" s="466"/>
      <c r="E8" s="466"/>
      <c r="F8" s="466"/>
      <c r="G8" s="466"/>
      <c r="H8" s="466"/>
      <c r="I8" s="466"/>
      <c r="J8" s="466"/>
      <c r="K8" s="466"/>
      <c r="L8" s="466"/>
      <c r="M8" s="466"/>
      <c r="N8" s="466"/>
      <c r="O8" s="467"/>
      <c r="P8" s="417"/>
      <c r="Q8" s="395"/>
    </row>
    <row r="9" spans="1:19" ht="6" customHeight="1" x14ac:dyDescent="0.3">
      <c r="A9" s="416"/>
      <c r="B9" s="417"/>
      <c r="C9" s="417"/>
      <c r="D9" s="417"/>
      <c r="E9" s="417"/>
      <c r="F9" s="417"/>
      <c r="G9" s="417"/>
      <c r="H9" s="417"/>
      <c r="I9" s="417"/>
      <c r="J9" s="417"/>
      <c r="K9" s="417"/>
      <c r="L9" s="417"/>
      <c r="M9" s="417"/>
      <c r="N9" s="417"/>
      <c r="O9" s="301"/>
      <c r="P9" s="417"/>
      <c r="Q9" s="395"/>
    </row>
    <row r="10" spans="1:19" ht="21" customHeight="1" x14ac:dyDescent="0.3">
      <c r="A10" s="468" t="s">
        <v>11</v>
      </c>
      <c r="B10" s="469"/>
      <c r="C10" s="469"/>
      <c r="D10" s="469"/>
      <c r="E10" s="469"/>
      <c r="F10" s="469"/>
      <c r="G10" s="470"/>
      <c r="H10" s="302"/>
      <c r="I10" s="417"/>
      <c r="J10" s="303" t="str">
        <f>IFERROR(  IF( AND(DataVal_isValid_ID=FALSE,  NOT(ISBLANK(eia_id_tx))),       "Error:  Invalid ID.   A 6-digit or 7-digit value is expected", ""), "Error:  Invalid ID.   A 6-digit or 7-digit value is expected")</f>
        <v/>
      </c>
      <c r="K10" s="417"/>
      <c r="L10" s="417"/>
      <c r="M10" s="417"/>
      <c r="N10" s="417"/>
      <c r="O10" s="301"/>
      <c r="P10" s="417"/>
      <c r="Q10" s="395"/>
    </row>
    <row r="11" spans="1:19" ht="6.75" customHeight="1" thickBot="1" x14ac:dyDescent="0.35">
      <c r="A11" s="416"/>
      <c r="B11" s="417"/>
      <c r="C11" s="417"/>
      <c r="D11" s="417"/>
      <c r="E11" s="417"/>
      <c r="F11" s="417"/>
      <c r="G11" s="417"/>
      <c r="H11" s="417"/>
      <c r="I11" s="417"/>
      <c r="J11" s="417"/>
      <c r="K11" s="417"/>
      <c r="L11" s="417"/>
      <c r="M11" s="417"/>
      <c r="N11" s="417"/>
      <c r="O11" s="301"/>
      <c r="P11" s="417"/>
      <c r="Q11" s="395"/>
    </row>
    <row r="12" spans="1:19" ht="17.25" customHeight="1" x14ac:dyDescent="0.3">
      <c r="A12" s="462" t="s">
        <v>12</v>
      </c>
      <c r="B12" s="463"/>
      <c r="C12" s="463"/>
      <c r="D12" s="463"/>
      <c r="E12" s="463"/>
      <c r="F12" s="463"/>
      <c r="G12" s="463"/>
      <c r="H12" s="463"/>
      <c r="I12" s="463"/>
      <c r="J12" s="463"/>
      <c r="K12" s="463"/>
      <c r="L12" s="463"/>
      <c r="M12" s="463"/>
      <c r="N12" s="463"/>
      <c r="O12" s="475"/>
      <c r="P12" s="417"/>
      <c r="Q12" s="396"/>
    </row>
    <row r="13" spans="1:19" ht="16.2" customHeight="1" x14ac:dyDescent="0.3">
      <c r="A13" s="304"/>
      <c r="C13" s="431" t="s">
        <v>13</v>
      </c>
      <c r="D13" s="431"/>
      <c r="E13" s="431"/>
      <c r="F13" s="474"/>
      <c r="G13" s="474"/>
      <c r="H13" s="474"/>
      <c r="I13" s="474"/>
      <c r="J13" s="474"/>
      <c r="K13" s="474"/>
      <c r="L13" s="474"/>
      <c r="M13" s="474"/>
      <c r="N13" s="474"/>
      <c r="O13" s="305"/>
      <c r="P13"/>
      <c r="Q13" s="395"/>
      <c r="S13" s="306"/>
    </row>
    <row r="14" spans="1:19" ht="16.2" customHeight="1" x14ac:dyDescent="0.3">
      <c r="A14" s="304"/>
      <c r="C14" s="431" t="s">
        <v>14</v>
      </c>
      <c r="D14" s="431"/>
      <c r="E14" s="431"/>
      <c r="F14" s="432"/>
      <c r="G14" s="432"/>
      <c r="H14" s="432"/>
      <c r="I14" s="432"/>
      <c r="J14" s="432"/>
      <c r="K14" s="432"/>
      <c r="L14" s="432"/>
      <c r="M14" s="432"/>
      <c r="N14" s="432"/>
      <c r="O14" s="6"/>
      <c r="Q14" s="396"/>
    </row>
    <row r="15" spans="1:19" ht="15.75" customHeight="1" x14ac:dyDescent="0.3">
      <c r="A15" s="304"/>
      <c r="C15" s="431" t="s">
        <v>15</v>
      </c>
      <c r="D15" s="431"/>
      <c r="E15" s="431"/>
      <c r="F15" s="432"/>
      <c r="G15" s="432"/>
      <c r="H15" s="432"/>
      <c r="I15" s="307" t="s">
        <v>16</v>
      </c>
      <c r="J15" s="404"/>
      <c r="K15" s="308"/>
      <c r="L15" s="307" t="s">
        <v>17</v>
      </c>
      <c r="M15" s="309"/>
      <c r="N15" s="308"/>
      <c r="O15" s="305"/>
      <c r="P15"/>
      <c r="Q15" s="396"/>
    </row>
    <row r="16" spans="1:19" ht="14.25" customHeight="1" x14ac:dyDescent="0.3">
      <c r="A16" s="304"/>
      <c r="C16" s="310"/>
      <c r="D16" s="311"/>
      <c r="E16" s="493" t="s">
        <v>18</v>
      </c>
      <c r="F16" s="493"/>
      <c r="G16" s="493"/>
      <c r="H16" s="493"/>
      <c r="I16" s="493"/>
      <c r="J16" s="493"/>
      <c r="K16" s="493"/>
      <c r="L16" s="493"/>
      <c r="M16" s="493"/>
      <c r="N16" s="493"/>
      <c r="O16" s="494"/>
      <c r="P16" s="424"/>
      <c r="Q16" s="395"/>
    </row>
    <row r="17" spans="1:23" ht="5.25" customHeight="1" thickBot="1" x14ac:dyDescent="0.35">
      <c r="A17" s="405"/>
      <c r="O17" s="6"/>
      <c r="Q17" s="396"/>
    </row>
    <row r="18" spans="1:23" ht="18.75" customHeight="1" x14ac:dyDescent="0.3">
      <c r="A18" s="471" t="s">
        <v>19</v>
      </c>
      <c r="B18" s="472"/>
      <c r="C18" s="472"/>
      <c r="D18" s="472"/>
      <c r="E18" s="472"/>
      <c r="F18" s="472"/>
      <c r="G18" s="472"/>
      <c r="H18" s="472"/>
      <c r="I18" s="472"/>
      <c r="J18" s="472"/>
      <c r="K18" s="472"/>
      <c r="L18" s="472"/>
      <c r="M18" s="472"/>
      <c r="N18" s="472"/>
      <c r="O18" s="473"/>
      <c r="P18" s="388"/>
      <c r="Q18" s="396"/>
    </row>
    <row r="19" spans="1:23" ht="18" customHeight="1" x14ac:dyDescent="0.3">
      <c r="A19" s="304"/>
      <c r="C19" s="431" t="s">
        <v>20</v>
      </c>
      <c r="D19" s="431"/>
      <c r="E19" s="431"/>
      <c r="F19" s="431"/>
      <c r="G19" s="433"/>
      <c r="H19" s="433"/>
      <c r="I19" s="433"/>
      <c r="J19" s="433"/>
      <c r="K19" s="403"/>
      <c r="L19" s="424" t="s">
        <v>21</v>
      </c>
      <c r="M19" s="498"/>
      <c r="N19" s="433"/>
      <c r="O19" s="312"/>
      <c r="P19" s="389"/>
      <c r="Q19" s="395"/>
    </row>
    <row r="20" spans="1:23" ht="16.2" customHeight="1" x14ac:dyDescent="0.3">
      <c r="A20" s="313" t="str">
        <f>contact1_phone &amp; IF(LEN(TRIM(contact1_phoneext))&gt;0,"x"&amp;contact1_phoneext, "")</f>
        <v/>
      </c>
      <c r="C20" s="431" t="s">
        <v>22</v>
      </c>
      <c r="D20" s="431"/>
      <c r="E20" s="431"/>
      <c r="F20" s="496"/>
      <c r="G20" s="496"/>
      <c r="H20" s="496"/>
      <c r="I20" s="307" t="s">
        <v>23</v>
      </c>
      <c r="J20" s="408"/>
      <c r="K20" s="403"/>
      <c r="L20" s="424" t="s">
        <v>24</v>
      </c>
      <c r="M20" s="499"/>
      <c r="N20" s="499"/>
      <c r="O20" s="312"/>
      <c r="P20" s="389"/>
      <c r="Q20" s="395"/>
      <c r="S20" s="306"/>
    </row>
    <row r="21" spans="1:23" ht="15" customHeight="1" x14ac:dyDescent="0.3">
      <c r="A21" s="304"/>
      <c r="C21" s="310"/>
      <c r="D21" s="311"/>
      <c r="E21" s="493" t="s">
        <v>25</v>
      </c>
      <c r="F21" s="497"/>
      <c r="G21" s="497"/>
      <c r="H21" s="497"/>
      <c r="I21" s="493"/>
      <c r="J21" s="497"/>
      <c r="K21" s="493"/>
      <c r="L21" s="493"/>
      <c r="M21" s="497"/>
      <c r="N21" s="497"/>
      <c r="O21" s="494"/>
      <c r="P21" s="424"/>
      <c r="Q21" s="395"/>
    </row>
    <row r="22" spans="1:23" ht="6.75" customHeight="1" thickBot="1" x14ac:dyDescent="0.35">
      <c r="A22" s="448"/>
      <c r="B22" s="449"/>
      <c r="C22" s="449"/>
      <c r="D22" s="449"/>
      <c r="E22" s="449"/>
      <c r="F22" s="449"/>
      <c r="G22" s="449"/>
      <c r="H22" s="449"/>
      <c r="I22" s="449"/>
      <c r="J22" s="449"/>
      <c r="K22" s="449"/>
      <c r="L22" s="449"/>
      <c r="M22" s="449"/>
      <c r="N22" s="449"/>
      <c r="O22" s="450"/>
      <c r="Q22" s="396"/>
    </row>
    <row r="23" spans="1:23" ht="17.25" customHeight="1" x14ac:dyDescent="0.3">
      <c r="A23" s="458" t="s">
        <v>26</v>
      </c>
      <c r="B23" s="459"/>
      <c r="C23" s="459"/>
      <c r="D23" s="459"/>
      <c r="E23" s="459"/>
      <c r="F23" s="459"/>
      <c r="G23" s="459"/>
      <c r="H23" s="459"/>
      <c r="I23" s="459"/>
      <c r="J23" s="459"/>
      <c r="K23" s="459"/>
      <c r="L23" s="459"/>
      <c r="M23" s="459"/>
      <c r="N23" s="459"/>
      <c r="O23" s="460"/>
      <c r="P23" s="390"/>
      <c r="Q23" s="395"/>
    </row>
    <row r="24" spans="1:23" ht="16.2" customHeight="1" x14ac:dyDescent="0.3">
      <c r="A24" s="304"/>
      <c r="C24" s="403" t="s">
        <v>27</v>
      </c>
      <c r="D24" s="403"/>
      <c r="G24" s="433"/>
      <c r="H24" s="495"/>
      <c r="I24" s="495"/>
      <c r="J24" s="495"/>
      <c r="K24" s="403"/>
      <c r="L24" s="424" t="s">
        <v>21</v>
      </c>
      <c r="M24" s="498"/>
      <c r="N24" s="433"/>
      <c r="O24" s="312"/>
      <c r="P24" s="389"/>
      <c r="Q24" s="395"/>
    </row>
    <row r="25" spans="1:23" ht="16.2" customHeight="1" x14ac:dyDescent="0.3">
      <c r="A25" s="313" t="str">
        <f>contact2_phone &amp; IF(LEN(TRIM(contact2_phoneext))&gt;0,"x"&amp;contact2_phoneext, "")</f>
        <v/>
      </c>
      <c r="C25" s="431" t="s">
        <v>22</v>
      </c>
      <c r="D25" s="431"/>
      <c r="E25" s="431"/>
      <c r="F25" s="496"/>
      <c r="G25" s="496"/>
      <c r="H25" s="496"/>
      <c r="I25" s="307" t="s">
        <v>23</v>
      </c>
      <c r="J25" s="408"/>
      <c r="K25" s="403"/>
      <c r="L25" s="424" t="s">
        <v>24</v>
      </c>
      <c r="M25" s="499"/>
      <c r="N25" s="499"/>
      <c r="O25" s="312"/>
      <c r="P25" s="389"/>
      <c r="Q25" s="396"/>
      <c r="S25" s="306"/>
    </row>
    <row r="26" spans="1:23" ht="14.25" customHeight="1" x14ac:dyDescent="0.3">
      <c r="A26" s="304"/>
      <c r="C26" s="310"/>
      <c r="D26" s="311"/>
      <c r="E26" s="493" t="s">
        <v>28</v>
      </c>
      <c r="F26" s="497"/>
      <c r="G26" s="497"/>
      <c r="H26" s="497"/>
      <c r="I26" s="493"/>
      <c r="J26" s="497"/>
      <c r="K26" s="493"/>
      <c r="L26" s="493"/>
      <c r="M26" s="497"/>
      <c r="N26" s="497"/>
      <c r="O26" s="494"/>
      <c r="P26" s="424"/>
      <c r="Q26" s="395"/>
      <c r="S26" s="306"/>
    </row>
    <row r="27" spans="1:23" ht="14.25" customHeight="1" x14ac:dyDescent="0.3">
      <c r="A27" s="304"/>
      <c r="C27" s="310"/>
      <c r="D27" s="311"/>
      <c r="E27" s="493" t="s">
        <v>29</v>
      </c>
      <c r="F27" s="493"/>
      <c r="G27" s="493"/>
      <c r="H27" s="493"/>
      <c r="I27" s="493"/>
      <c r="J27" s="493"/>
      <c r="K27" s="493"/>
      <c r="L27" s="493"/>
      <c r="M27" s="493"/>
      <c r="N27" s="493"/>
      <c r="O27" s="494"/>
      <c r="P27" s="424"/>
      <c r="Q27" s="395"/>
    </row>
    <row r="28" spans="1:23" ht="6.75" customHeight="1" thickBot="1" x14ac:dyDescent="0.35">
      <c r="A28" s="448"/>
      <c r="B28" s="449"/>
      <c r="C28" s="449"/>
      <c r="D28" s="449"/>
      <c r="E28" s="449"/>
      <c r="F28" s="449"/>
      <c r="G28" s="449"/>
      <c r="H28" s="449"/>
      <c r="I28" s="449"/>
      <c r="J28" s="449"/>
      <c r="K28" s="449"/>
      <c r="L28" s="449"/>
      <c r="M28" s="449"/>
      <c r="N28" s="449"/>
      <c r="O28" s="450"/>
      <c r="Q28" s="396"/>
    </row>
    <row r="29" spans="1:23" ht="30" customHeight="1" x14ac:dyDescent="0.3">
      <c r="A29" s="476" t="s">
        <v>30</v>
      </c>
      <c r="B29" s="477"/>
      <c r="C29" s="477"/>
      <c r="D29" s="477"/>
      <c r="E29" s="477"/>
      <c r="F29" s="477"/>
      <c r="G29" s="477"/>
      <c r="H29" s="477"/>
      <c r="I29" s="477"/>
      <c r="J29" s="477"/>
      <c r="K29" s="477"/>
      <c r="L29" s="477"/>
      <c r="M29" s="477"/>
      <c r="N29" s="477"/>
      <c r="O29" s="500"/>
      <c r="P29" s="391"/>
      <c r="Q29" s="396"/>
    </row>
    <row r="30" spans="1:23" ht="15" customHeight="1" x14ac:dyDescent="0.3">
      <c r="A30" s="304"/>
      <c r="C30" s="310"/>
      <c r="D30" s="311"/>
      <c r="E30" s="493" t="s">
        <v>31</v>
      </c>
      <c r="F30" s="493"/>
      <c r="G30" s="493"/>
      <c r="H30" s="493"/>
      <c r="I30" s="493"/>
      <c r="J30" s="493"/>
      <c r="K30" s="493"/>
      <c r="L30" s="493"/>
      <c r="M30" s="493"/>
      <c r="N30" s="493"/>
      <c r="O30" s="494"/>
      <c r="P30" s="424"/>
      <c r="Q30" s="395"/>
      <c r="W30" s="306"/>
    </row>
    <row r="31" spans="1:23" ht="15" customHeight="1" x14ac:dyDescent="0.3">
      <c r="A31" s="304"/>
      <c r="C31" s="310"/>
      <c r="D31" s="311"/>
      <c r="E31" s="493" t="s">
        <v>32</v>
      </c>
      <c r="F31" s="493"/>
      <c r="G31" s="493"/>
      <c r="H31" s="493"/>
      <c r="I31" s="493"/>
      <c r="J31" s="493"/>
      <c r="K31" s="493"/>
      <c r="L31" s="493"/>
      <c r="M31" s="493"/>
      <c r="N31" s="493"/>
      <c r="O31" s="494"/>
      <c r="P31" s="424"/>
      <c r="Q31" s="395"/>
    </row>
    <row r="32" spans="1:23" ht="8.25" customHeight="1" thickBot="1" x14ac:dyDescent="0.35">
      <c r="A32" s="448"/>
      <c r="B32" s="449"/>
      <c r="C32" s="449"/>
      <c r="D32" s="449"/>
      <c r="E32" s="449"/>
      <c r="F32" s="449"/>
      <c r="G32" s="449"/>
      <c r="H32" s="449"/>
      <c r="I32" s="449"/>
      <c r="J32" s="449"/>
      <c r="K32" s="449"/>
      <c r="L32" s="449"/>
      <c r="M32" s="449"/>
      <c r="N32" s="449"/>
      <c r="O32" s="450"/>
      <c r="Q32" s="396"/>
    </row>
    <row r="33" spans="1:18" ht="30.75" customHeight="1" x14ac:dyDescent="0.3">
      <c r="A33" s="476" t="s">
        <v>33</v>
      </c>
      <c r="B33" s="477"/>
      <c r="C33" s="477"/>
      <c r="D33" s="477"/>
      <c r="E33" s="477"/>
      <c r="F33" s="477"/>
      <c r="G33" s="477"/>
      <c r="H33" s="477"/>
      <c r="I33" s="477"/>
      <c r="J33" s="477"/>
      <c r="K33" s="477"/>
      <c r="L33" s="477"/>
      <c r="M33" s="477"/>
      <c r="N33" s="477"/>
      <c r="O33" s="500"/>
      <c r="P33" s="391"/>
      <c r="Q33" s="396"/>
    </row>
    <row r="34" spans="1:18" ht="14.25" customHeight="1" x14ac:dyDescent="0.3">
      <c r="A34" s="313" t="str">
        <f xml:space="preserve"> IF(LOWER(sold_comp_props_no)="x", E34,"")</f>
        <v/>
      </c>
      <c r="C34" s="310"/>
      <c r="D34" s="311"/>
      <c r="E34" s="493" t="s">
        <v>34</v>
      </c>
      <c r="F34" s="493"/>
      <c r="G34" s="493"/>
      <c r="H34" s="314" t="str">
        <f>IF( DataVal_SoldYN_Invalid_SelectOne, "Error:  Select the best answer", "")</f>
        <v/>
      </c>
      <c r="I34" s="424"/>
      <c r="J34" s="424"/>
      <c r="K34" s="446" t="s">
        <v>35</v>
      </c>
      <c r="L34" s="446"/>
      <c r="M34" s="446"/>
      <c r="N34" s="446"/>
      <c r="O34" s="315"/>
      <c r="P34" s="317"/>
      <c r="Q34" s="395"/>
    </row>
    <row r="35" spans="1:18" ht="15" customHeight="1" x14ac:dyDescent="0.3">
      <c r="A35" s="313" t="str">
        <f xml:space="preserve"> IF(LOWER(sold_comp_yn)="x", E35,"")</f>
        <v/>
      </c>
      <c r="C35" s="310"/>
      <c r="D35" s="311"/>
      <c r="E35" s="493" t="s">
        <v>36</v>
      </c>
      <c r="F35" s="493"/>
      <c r="G35" s="493"/>
      <c r="H35" s="493"/>
      <c r="I35" s="424"/>
      <c r="J35" s="424"/>
      <c r="K35" s="446"/>
      <c r="L35" s="446"/>
      <c r="M35" s="446"/>
      <c r="N35" s="446"/>
      <c r="O35" s="315"/>
      <c r="P35" s="317"/>
      <c r="Q35" s="395"/>
      <c r="R35" s="316"/>
    </row>
    <row r="36" spans="1:18" ht="14.25" customHeight="1" x14ac:dyDescent="0.3">
      <c r="A36" s="313" t="str">
        <f xml:space="preserve"> IF(LOWER(sold_props_yn)="x", E36,"")</f>
        <v/>
      </c>
      <c r="C36" s="310"/>
      <c r="D36" s="311"/>
      <c r="E36" s="493" t="s">
        <v>37</v>
      </c>
      <c r="F36" s="493"/>
      <c r="G36" s="493"/>
      <c r="H36" s="493"/>
      <c r="I36" s="493"/>
      <c r="J36" s="493"/>
      <c r="K36" s="446"/>
      <c r="L36" s="446"/>
      <c r="M36" s="446"/>
      <c r="N36" s="446"/>
      <c r="O36" s="315"/>
      <c r="P36" s="317"/>
      <c r="Q36" s="395"/>
    </row>
    <row r="37" spans="1:18" ht="8.25" customHeight="1" x14ac:dyDescent="0.3">
      <c r="A37" s="304"/>
      <c r="C37" s="311"/>
      <c r="D37" s="311"/>
      <c r="E37" s="424"/>
      <c r="F37" s="424"/>
      <c r="G37" s="424"/>
      <c r="H37" s="424"/>
      <c r="I37" s="424"/>
      <c r="J37" s="424"/>
      <c r="K37" s="424"/>
      <c r="L37" s="317"/>
      <c r="M37" s="317"/>
      <c r="N37" s="317"/>
      <c r="O37" s="315"/>
      <c r="P37" s="317"/>
      <c r="Q37" s="395"/>
    </row>
    <row r="38" spans="1:18" ht="11.25" customHeight="1" x14ac:dyDescent="0.3">
      <c r="A38" s="304"/>
      <c r="C38" s="318" t="s">
        <v>38</v>
      </c>
      <c r="D38" s="319"/>
      <c r="E38" s="320"/>
      <c r="F38" s="320"/>
      <c r="G38" s="320"/>
      <c r="H38" s="320"/>
      <c r="I38" s="320"/>
      <c r="J38" s="320"/>
      <c r="K38" s="320"/>
      <c r="L38" s="321"/>
      <c r="M38" s="321"/>
      <c r="N38" s="321"/>
      <c r="O38" s="315"/>
      <c r="P38" s="317"/>
      <c r="Q38" s="395"/>
    </row>
    <row r="39" spans="1:18" ht="16.2" customHeight="1" x14ac:dyDescent="0.3">
      <c r="A39" s="304"/>
      <c r="C39" s="439"/>
      <c r="D39" s="440"/>
      <c r="E39" s="440"/>
      <c r="F39" s="440"/>
      <c r="G39" s="440"/>
      <c r="H39" s="440"/>
      <c r="I39" s="440"/>
      <c r="J39" s="440"/>
      <c r="K39" s="440"/>
      <c r="L39" s="440"/>
      <c r="M39" s="440"/>
      <c r="N39" s="440"/>
      <c r="O39" s="322"/>
      <c r="P39" s="392"/>
      <c r="Q39" s="395"/>
    </row>
    <row r="40" spans="1:18" ht="16.2" customHeight="1" x14ac:dyDescent="0.3">
      <c r="A40" s="304"/>
      <c r="C40" s="441"/>
      <c r="D40" s="442"/>
      <c r="E40" s="442"/>
      <c r="F40" s="442"/>
      <c r="G40" s="442"/>
      <c r="H40" s="442"/>
      <c r="I40" s="442"/>
      <c r="J40" s="442"/>
      <c r="K40" s="442"/>
      <c r="L40" s="442"/>
      <c r="M40" s="442"/>
      <c r="N40" s="442"/>
      <c r="O40" s="323"/>
      <c r="P40" s="393"/>
      <c r="Q40" s="396"/>
    </row>
    <row r="41" spans="1:18" ht="16.2" customHeight="1" x14ac:dyDescent="0.3">
      <c r="A41" s="304"/>
      <c r="C41" s="441"/>
      <c r="D41" s="442"/>
      <c r="E41" s="442"/>
      <c r="F41" s="442"/>
      <c r="G41" s="442"/>
      <c r="H41" s="442"/>
      <c r="I41" s="442"/>
      <c r="J41" s="442"/>
      <c r="K41" s="442"/>
      <c r="L41" s="442"/>
      <c r="M41" s="442"/>
      <c r="N41" s="442"/>
      <c r="O41" s="323"/>
      <c r="P41" s="393"/>
      <c r="Q41" s="396"/>
    </row>
    <row r="42" spans="1:18" ht="16.2" customHeight="1" x14ac:dyDescent="0.3">
      <c r="A42" s="304"/>
      <c r="C42" s="441"/>
      <c r="D42" s="442"/>
      <c r="E42" s="442"/>
      <c r="F42" s="442"/>
      <c r="G42" s="442"/>
      <c r="H42" s="442"/>
      <c r="I42" s="442"/>
      <c r="J42" s="442"/>
      <c r="K42" s="442"/>
      <c r="L42" s="442"/>
      <c r="M42" s="442"/>
      <c r="N42" s="442"/>
      <c r="O42" s="323"/>
      <c r="P42" s="393"/>
      <c r="Q42" s="396"/>
    </row>
    <row r="43" spans="1:18" ht="16.2" customHeight="1" x14ac:dyDescent="0.3">
      <c r="A43" s="304"/>
      <c r="C43" s="443"/>
      <c r="D43" s="444"/>
      <c r="E43" s="444"/>
      <c r="F43" s="444"/>
      <c r="G43" s="444"/>
      <c r="H43" s="444"/>
      <c r="I43" s="444"/>
      <c r="J43" s="444"/>
      <c r="K43" s="444"/>
      <c r="L43" s="444"/>
      <c r="M43" s="444"/>
      <c r="N43" s="444"/>
      <c r="O43" s="323"/>
      <c r="P43" s="393"/>
      <c r="Q43" s="396"/>
    </row>
    <row r="44" spans="1:18" ht="6" customHeight="1" thickBot="1" x14ac:dyDescent="0.35">
      <c r="A44" s="434"/>
      <c r="B44" s="435"/>
      <c r="C44" s="435"/>
      <c r="D44" s="435"/>
      <c r="E44" s="435"/>
      <c r="F44" s="435"/>
      <c r="G44" s="435"/>
      <c r="H44" s="435"/>
      <c r="I44" s="435"/>
      <c r="J44" s="435"/>
      <c r="K44" s="435"/>
      <c r="L44" s="435"/>
      <c r="M44" s="435"/>
      <c r="N44" s="435"/>
      <c r="O44" s="436"/>
      <c r="P44" s="316"/>
      <c r="Q44" s="396"/>
    </row>
    <row r="45" spans="1:18" ht="29.1" customHeight="1" x14ac:dyDescent="0.3">
      <c r="A45" s="476" t="s">
        <v>39</v>
      </c>
      <c r="B45" s="477"/>
      <c r="C45" s="459"/>
      <c r="D45" s="459"/>
      <c r="E45" s="459"/>
      <c r="F45" s="459"/>
      <c r="G45" s="459"/>
      <c r="H45" s="459"/>
      <c r="I45" s="459"/>
      <c r="J45" s="459"/>
      <c r="K45" s="459"/>
      <c r="L45" s="459"/>
      <c r="M45" s="459"/>
      <c r="N45" s="459"/>
      <c r="O45" s="460"/>
      <c r="P45" s="390"/>
      <c r="Q45" s="396"/>
    </row>
    <row r="46" spans="1:18" ht="15" customHeight="1" x14ac:dyDescent="0.3">
      <c r="A46" s="313" t="str">
        <f xml:space="preserve"> IF(LOWER(acquire_comps_props_no)="x", E46,"")</f>
        <v/>
      </c>
      <c r="C46" s="310"/>
      <c r="D46" s="311"/>
      <c r="E46" s="437" t="s">
        <v>40</v>
      </c>
      <c r="F46" s="437"/>
      <c r="G46" s="437"/>
      <c r="H46" s="324" t="str">
        <f>IF( DataVal_AcquireYN_Invalid_BothChecked, "Error: Check either No or Yes(s)","")</f>
        <v/>
      </c>
      <c r="I46" s="409"/>
      <c r="J46" s="409"/>
      <c r="K46" s="446" t="s">
        <v>41</v>
      </c>
      <c r="L46" s="446"/>
      <c r="M46" s="446"/>
      <c r="N46" s="446"/>
      <c r="O46" s="315"/>
      <c r="P46" s="317"/>
      <c r="Q46" s="395"/>
    </row>
    <row r="47" spans="1:18" ht="13.5" customHeight="1" x14ac:dyDescent="0.3">
      <c r="A47" s="313" t="str">
        <f xml:space="preserve"> IF(LOWER(acquire_comps_yn)="x", E47,"")</f>
        <v/>
      </c>
      <c r="C47" s="310"/>
      <c r="D47" s="311"/>
      <c r="E47" s="445" t="s">
        <v>42</v>
      </c>
      <c r="F47" s="445"/>
      <c r="G47" s="445"/>
      <c r="H47" s="445"/>
      <c r="I47" s="445"/>
      <c r="J47" s="445"/>
      <c r="K47" s="446"/>
      <c r="L47" s="446"/>
      <c r="M47" s="446"/>
      <c r="N47" s="446"/>
      <c r="O47" s="315"/>
      <c r="P47" s="317"/>
      <c r="Q47" s="395"/>
    </row>
    <row r="48" spans="1:18" ht="13.5" customHeight="1" x14ac:dyDescent="0.3">
      <c r="A48" s="313" t="str">
        <f xml:space="preserve"> IF(LOWER(acquire_props_yn)="x", E48,"")</f>
        <v/>
      </c>
      <c r="C48" s="310"/>
      <c r="D48" s="311"/>
      <c r="E48" s="437" t="s">
        <v>43</v>
      </c>
      <c r="F48" s="437"/>
      <c r="G48" s="437"/>
      <c r="H48" s="437"/>
      <c r="I48" s="437"/>
      <c r="J48" s="437"/>
      <c r="K48" s="446"/>
      <c r="L48" s="446"/>
      <c r="M48" s="446"/>
      <c r="N48" s="446"/>
      <c r="O48" s="315"/>
      <c r="P48" s="317"/>
      <c r="Q48" s="395"/>
    </row>
    <row r="49" spans="1:24" ht="10.5" customHeight="1" x14ac:dyDescent="0.3">
      <c r="A49" s="304"/>
      <c r="C49" s="311"/>
      <c r="D49" s="311"/>
      <c r="E49" s="442"/>
      <c r="F49" s="442"/>
      <c r="G49" s="442"/>
      <c r="H49" s="442"/>
      <c r="I49" s="442"/>
      <c r="J49" s="442"/>
      <c r="K49" s="446"/>
      <c r="L49" s="446"/>
      <c r="M49" s="446"/>
      <c r="N49" s="446"/>
      <c r="O49" s="315"/>
      <c r="P49" s="317"/>
      <c r="Q49" s="396"/>
    </row>
    <row r="50" spans="1:24" ht="10.5" customHeight="1" x14ac:dyDescent="0.3">
      <c r="A50" s="304"/>
      <c r="C50" s="318" t="s">
        <v>44</v>
      </c>
      <c r="D50" s="319"/>
      <c r="E50" s="410"/>
      <c r="F50" s="410"/>
      <c r="G50" s="410"/>
      <c r="H50" s="411"/>
      <c r="I50" s="411"/>
      <c r="J50" s="411"/>
      <c r="K50" s="411"/>
      <c r="L50" s="317"/>
      <c r="M50" s="317"/>
      <c r="N50" s="317"/>
      <c r="O50" s="315"/>
      <c r="P50" s="317"/>
      <c r="Q50" s="396"/>
    </row>
    <row r="51" spans="1:24" x14ac:dyDescent="0.3">
      <c r="A51" s="304"/>
      <c r="C51" s="439"/>
      <c r="D51" s="440"/>
      <c r="E51" s="440"/>
      <c r="F51" s="440"/>
      <c r="G51" s="440"/>
      <c r="H51" s="440"/>
      <c r="I51" s="440"/>
      <c r="J51" s="440"/>
      <c r="K51" s="440"/>
      <c r="L51" s="440"/>
      <c r="M51" s="440"/>
      <c r="N51" s="440"/>
      <c r="O51" s="322"/>
      <c r="P51" s="392"/>
      <c r="Q51" s="396"/>
    </row>
    <row r="52" spans="1:24" x14ac:dyDescent="0.3">
      <c r="A52" s="304"/>
      <c r="B52" s="325"/>
      <c r="C52" s="441"/>
      <c r="D52" s="442"/>
      <c r="E52" s="442"/>
      <c r="F52" s="442"/>
      <c r="G52" s="442"/>
      <c r="H52" s="442"/>
      <c r="I52" s="442"/>
      <c r="J52" s="442"/>
      <c r="K52" s="442"/>
      <c r="L52" s="442"/>
      <c r="M52" s="442"/>
      <c r="N52" s="442"/>
      <c r="O52" s="323"/>
      <c r="P52" s="393"/>
      <c r="Q52" s="395"/>
      <c r="X52" s="306"/>
    </row>
    <row r="53" spans="1:24" x14ac:dyDescent="0.3">
      <c r="A53" s="304"/>
      <c r="C53" s="441"/>
      <c r="D53" s="442"/>
      <c r="E53" s="442"/>
      <c r="F53" s="442"/>
      <c r="G53" s="442"/>
      <c r="H53" s="442"/>
      <c r="I53" s="442"/>
      <c r="J53" s="442"/>
      <c r="K53" s="442"/>
      <c r="L53" s="442"/>
      <c r="M53" s="442"/>
      <c r="N53" s="442"/>
      <c r="O53" s="323"/>
      <c r="P53" s="393"/>
      <c r="Q53" s="396"/>
      <c r="X53" s="306"/>
    </row>
    <row r="54" spans="1:24" x14ac:dyDescent="0.3">
      <c r="A54" s="304"/>
      <c r="C54" s="441"/>
      <c r="D54" s="442"/>
      <c r="E54" s="442"/>
      <c r="F54" s="442"/>
      <c r="G54" s="442"/>
      <c r="H54" s="442"/>
      <c r="I54" s="442"/>
      <c r="J54" s="442"/>
      <c r="K54" s="442"/>
      <c r="L54" s="442"/>
      <c r="M54" s="442"/>
      <c r="N54" s="442"/>
      <c r="O54" s="323"/>
      <c r="P54" s="393"/>
      <c r="Q54" s="396"/>
      <c r="X54" s="306"/>
    </row>
    <row r="55" spans="1:24" x14ac:dyDescent="0.3">
      <c r="A55" s="304"/>
      <c r="C55" s="443"/>
      <c r="D55" s="444"/>
      <c r="E55" s="444"/>
      <c r="F55" s="444"/>
      <c r="G55" s="444"/>
      <c r="H55" s="444"/>
      <c r="I55" s="444"/>
      <c r="J55" s="444"/>
      <c r="K55" s="444"/>
      <c r="L55" s="444"/>
      <c r="M55" s="444"/>
      <c r="N55" s="444"/>
      <c r="O55" s="323"/>
      <c r="P55" s="393"/>
      <c r="Q55" s="396"/>
      <c r="X55" s="1" t="s">
        <v>45</v>
      </c>
    </row>
    <row r="56" spans="1:24" ht="8.25" customHeight="1" thickBot="1" x14ac:dyDescent="0.35">
      <c r="A56" s="448"/>
      <c r="B56" s="449"/>
      <c r="C56" s="449"/>
      <c r="D56" s="449"/>
      <c r="E56" s="449"/>
      <c r="F56" s="449"/>
      <c r="G56" s="449"/>
      <c r="H56" s="449"/>
      <c r="I56" s="449"/>
      <c r="J56" s="449"/>
      <c r="K56" s="449"/>
      <c r="L56" s="449"/>
      <c r="M56" s="449"/>
      <c r="N56" s="449"/>
      <c r="O56" s="450"/>
      <c r="Q56" s="396"/>
    </row>
    <row r="57" spans="1:24" ht="20.25" customHeight="1" x14ac:dyDescent="0.3">
      <c r="A57" s="458" t="s">
        <v>46</v>
      </c>
      <c r="B57" s="459"/>
      <c r="C57" s="459"/>
      <c r="D57" s="459"/>
      <c r="E57" s="459"/>
      <c r="F57" s="459"/>
      <c r="G57" s="459"/>
      <c r="H57" s="459"/>
      <c r="I57" s="459"/>
      <c r="J57" s="459"/>
      <c r="K57" s="459"/>
      <c r="L57" s="459"/>
      <c r="M57" s="459"/>
      <c r="N57" s="459"/>
      <c r="O57" s="460"/>
      <c r="P57" s="390"/>
      <c r="Q57" s="396"/>
    </row>
    <row r="58" spans="1:24" ht="16.5" customHeight="1" x14ac:dyDescent="0.3">
      <c r="A58" s="304"/>
      <c r="C58" s="310"/>
      <c r="D58" s="311"/>
      <c r="E58" s="437" t="s">
        <v>47</v>
      </c>
      <c r="F58" s="437"/>
      <c r="G58" s="437"/>
      <c r="H58" s="324" t="str">
        <f>IF(DataVal_SubsidiaryYN_Invalid_BothChecked,"Error:  Check either No or Yes","")</f>
        <v/>
      </c>
      <c r="I58" s="409"/>
      <c r="J58" s="409"/>
      <c r="K58" s="409"/>
      <c r="L58" s="409"/>
      <c r="M58" s="409"/>
      <c r="N58" s="409"/>
      <c r="O58" s="413"/>
      <c r="P58" s="409"/>
      <c r="Q58" s="395"/>
    </row>
    <row r="59" spans="1:24" ht="16.5" customHeight="1" x14ac:dyDescent="0.3">
      <c r="A59" s="304"/>
      <c r="C59" s="310"/>
      <c r="D59" s="311"/>
      <c r="E59" s="445" t="s">
        <v>48</v>
      </c>
      <c r="F59" s="445"/>
      <c r="G59" s="445"/>
      <c r="H59" s="445"/>
      <c r="I59" s="445"/>
      <c r="J59" s="445"/>
      <c r="K59" s="445"/>
      <c r="L59" s="445"/>
      <c r="M59" s="445"/>
      <c r="N59" s="445"/>
      <c r="O59" s="461"/>
      <c r="P59" s="411"/>
      <c r="Q59" s="395"/>
    </row>
    <row r="60" spans="1:24" ht="18" customHeight="1" x14ac:dyDescent="0.3">
      <c r="A60" s="304"/>
      <c r="C60" s="318" t="s">
        <v>49</v>
      </c>
      <c r="D60" s="319"/>
      <c r="E60" s="411"/>
      <c r="F60" s="411"/>
      <c r="G60" s="411"/>
      <c r="H60" s="411"/>
      <c r="I60" s="411"/>
      <c r="J60" s="411"/>
      <c r="K60" s="411"/>
      <c r="L60" s="411"/>
      <c r="M60" s="411"/>
      <c r="N60" s="411"/>
      <c r="O60" s="415"/>
      <c r="P60" s="411"/>
      <c r="Q60" s="395"/>
    </row>
    <row r="61" spans="1:24" x14ac:dyDescent="0.3">
      <c r="A61" s="304"/>
      <c r="C61" s="439"/>
      <c r="D61" s="440"/>
      <c r="E61" s="440"/>
      <c r="F61" s="440"/>
      <c r="G61" s="440"/>
      <c r="H61" s="440"/>
      <c r="I61" s="440"/>
      <c r="J61" s="440"/>
      <c r="K61" s="440"/>
      <c r="L61" s="440"/>
      <c r="M61" s="440"/>
      <c r="N61" s="440"/>
      <c r="O61" s="322"/>
      <c r="P61" s="392"/>
      <c r="Q61" s="396"/>
    </row>
    <row r="62" spans="1:24" x14ac:dyDescent="0.3">
      <c r="A62" s="304"/>
      <c r="C62" s="441"/>
      <c r="D62" s="442"/>
      <c r="E62" s="442"/>
      <c r="F62" s="442"/>
      <c r="G62" s="442"/>
      <c r="H62" s="442"/>
      <c r="I62" s="442"/>
      <c r="J62" s="442"/>
      <c r="K62" s="442"/>
      <c r="L62" s="442"/>
      <c r="M62" s="442"/>
      <c r="N62" s="442"/>
      <c r="O62" s="323"/>
      <c r="P62" s="393"/>
      <c r="Q62" s="395"/>
    </row>
    <row r="63" spans="1:24" x14ac:dyDescent="0.3">
      <c r="A63" s="304"/>
      <c r="C63" s="441"/>
      <c r="D63" s="442"/>
      <c r="E63" s="442"/>
      <c r="F63" s="442"/>
      <c r="G63" s="442"/>
      <c r="H63" s="442"/>
      <c r="I63" s="442"/>
      <c r="J63" s="442"/>
      <c r="K63" s="442"/>
      <c r="L63" s="442"/>
      <c r="M63" s="442"/>
      <c r="N63" s="442"/>
      <c r="O63" s="323"/>
      <c r="P63" s="393"/>
      <c r="Q63" s="396"/>
    </row>
    <row r="64" spans="1:24" x14ac:dyDescent="0.3">
      <c r="A64" s="304"/>
      <c r="C64" s="441"/>
      <c r="D64" s="442"/>
      <c r="E64" s="442"/>
      <c r="F64" s="442"/>
      <c r="G64" s="442"/>
      <c r="H64" s="442"/>
      <c r="I64" s="442"/>
      <c r="J64" s="442"/>
      <c r="K64" s="442"/>
      <c r="L64" s="442"/>
      <c r="M64" s="442"/>
      <c r="N64" s="442"/>
      <c r="O64" s="323"/>
      <c r="P64" s="393"/>
      <c r="Q64" s="396"/>
    </row>
    <row r="65" spans="1:17" x14ac:dyDescent="0.3">
      <c r="A65" s="304"/>
      <c r="C65" s="443"/>
      <c r="D65" s="444"/>
      <c r="E65" s="444"/>
      <c r="F65" s="444"/>
      <c r="G65" s="444"/>
      <c r="H65" s="444"/>
      <c r="I65" s="444"/>
      <c r="J65" s="444"/>
      <c r="K65" s="444"/>
      <c r="L65" s="444"/>
      <c r="M65" s="444"/>
      <c r="N65" s="444"/>
      <c r="O65" s="323"/>
      <c r="P65" s="393"/>
      <c r="Q65" s="396"/>
    </row>
    <row r="66" spans="1:17" ht="11.25" customHeight="1" thickBot="1" x14ac:dyDescent="0.35">
      <c r="A66" s="448"/>
      <c r="B66" s="449"/>
      <c r="C66" s="449"/>
      <c r="D66" s="449"/>
      <c r="E66" s="449"/>
      <c r="F66" s="449"/>
      <c r="G66" s="449"/>
      <c r="H66" s="449"/>
      <c r="I66" s="449"/>
      <c r="J66" s="449"/>
      <c r="K66" s="449"/>
      <c r="L66" s="449"/>
      <c r="M66" s="449"/>
      <c r="N66" s="449"/>
      <c r="O66" s="450"/>
      <c r="Q66" s="396"/>
    </row>
    <row r="67" spans="1:17" ht="15" thickBot="1" x14ac:dyDescent="0.35">
      <c r="A67" s="478" t="s">
        <v>50</v>
      </c>
      <c r="B67" s="479"/>
      <c r="C67" s="479"/>
      <c r="D67" s="479"/>
      <c r="E67" s="479"/>
      <c r="F67" s="479"/>
      <c r="G67" s="479"/>
      <c r="H67" s="479"/>
      <c r="I67" s="479"/>
      <c r="J67" s="479"/>
      <c r="K67" s="479"/>
      <c r="L67" s="479"/>
      <c r="M67" s="479"/>
      <c r="N67" s="479"/>
      <c r="O67" s="480"/>
      <c r="Q67" s="396"/>
    </row>
    <row r="68" spans="1:17" ht="18" customHeight="1" x14ac:dyDescent="0.3">
      <c r="A68" s="462" t="s">
        <v>51</v>
      </c>
      <c r="B68" s="463"/>
      <c r="C68" s="463"/>
      <c r="D68" s="463"/>
      <c r="E68" s="463"/>
      <c r="F68" s="463"/>
      <c r="G68" s="463"/>
      <c r="H68" s="463"/>
      <c r="I68" s="463"/>
      <c r="J68" s="463"/>
      <c r="K68" s="463"/>
      <c r="L68" s="463"/>
      <c r="M68" s="463"/>
      <c r="N68" s="463"/>
      <c r="O68" s="475"/>
      <c r="P68" s="417"/>
      <c r="Q68" s="396"/>
    </row>
    <row r="69" spans="1:17" ht="16.2" customHeight="1" x14ac:dyDescent="0.3">
      <c r="A69" s="304"/>
      <c r="C69" s="310"/>
      <c r="D69" s="311"/>
      <c r="E69" s="437" t="s">
        <v>52</v>
      </c>
      <c r="F69" s="437"/>
      <c r="G69" s="437"/>
      <c r="H69" s="324" t="str">
        <f>IF(DataVal_ParentYN_Invalid_BothChecked,"Error:  Check either No or Yes","")</f>
        <v/>
      </c>
      <c r="I69" s="409"/>
      <c r="J69" s="409"/>
      <c r="K69" s="409"/>
      <c r="L69" s="409"/>
      <c r="M69" s="409"/>
      <c r="N69" s="409"/>
      <c r="O69" s="413"/>
      <c r="P69" s="409"/>
      <c r="Q69" s="395"/>
    </row>
    <row r="70" spans="1:17" ht="16.2" customHeight="1" x14ac:dyDescent="0.3">
      <c r="A70" s="304"/>
      <c r="C70" s="310"/>
      <c r="D70" s="311"/>
      <c r="E70" s="437" t="s">
        <v>53</v>
      </c>
      <c r="F70" s="437"/>
      <c r="G70" s="437"/>
      <c r="H70" s="437"/>
      <c r="I70" s="437"/>
      <c r="J70" s="437"/>
      <c r="K70" s="437"/>
      <c r="L70" s="437"/>
      <c r="M70" s="437"/>
      <c r="N70" s="437"/>
      <c r="O70" s="451"/>
      <c r="P70" s="409"/>
      <c r="Q70" s="395"/>
    </row>
    <row r="71" spans="1:17" x14ac:dyDescent="0.3">
      <c r="A71" s="304"/>
      <c r="C71" s="431" t="s">
        <v>54</v>
      </c>
      <c r="D71" s="431"/>
      <c r="E71" s="431"/>
      <c r="F71" s="403"/>
      <c r="G71" s="433"/>
      <c r="H71" s="433"/>
      <c r="I71" s="433"/>
      <c r="J71" s="433"/>
      <c r="K71" s="433"/>
      <c r="L71" s="433"/>
      <c r="M71" s="433"/>
      <c r="N71" s="433"/>
      <c r="O71" s="6"/>
      <c r="Q71" s="396"/>
    </row>
    <row r="72" spans="1:17" x14ac:dyDescent="0.3">
      <c r="A72" s="304"/>
      <c r="C72" s="431" t="s">
        <v>14</v>
      </c>
      <c r="D72" s="431"/>
      <c r="E72" s="431"/>
      <c r="F72" s="403"/>
      <c r="G72" s="447"/>
      <c r="H72" s="447"/>
      <c r="I72" s="447"/>
      <c r="J72" s="447"/>
      <c r="K72" s="447"/>
      <c r="L72" s="447"/>
      <c r="M72" s="447"/>
      <c r="N72" s="447"/>
      <c r="O72" s="6"/>
      <c r="Q72" s="395"/>
    </row>
    <row r="73" spans="1:17" x14ac:dyDescent="0.3">
      <c r="A73" s="304"/>
      <c r="C73" s="431" t="s">
        <v>15</v>
      </c>
      <c r="D73" s="431"/>
      <c r="E73" s="431"/>
      <c r="F73" s="403"/>
      <c r="G73" s="447"/>
      <c r="H73" s="447"/>
      <c r="I73" s="307" t="s">
        <v>16</v>
      </c>
      <c r="J73" s="412"/>
      <c r="K73" s="308"/>
      <c r="L73" s="307" t="s">
        <v>17</v>
      </c>
      <c r="M73" s="309"/>
      <c r="N73" s="308"/>
      <c r="O73" s="6"/>
      <c r="Q73" s="396"/>
    </row>
    <row r="74" spans="1:17" ht="17.399999999999999" x14ac:dyDescent="0.3">
      <c r="A74" s="304"/>
      <c r="C74" s="310"/>
      <c r="D74" s="311"/>
      <c r="E74" s="437" t="s">
        <v>55</v>
      </c>
      <c r="F74" s="437"/>
      <c r="G74" s="437"/>
      <c r="H74" s="437"/>
      <c r="I74" s="437"/>
      <c r="J74" s="437"/>
      <c r="K74" s="437"/>
      <c r="L74" s="437"/>
      <c r="M74" s="437"/>
      <c r="N74" s="437"/>
      <c r="O74" s="451"/>
      <c r="P74" s="409"/>
      <c r="Q74" s="395"/>
    </row>
    <row r="75" spans="1:17" ht="10.5" customHeight="1" thickBot="1" x14ac:dyDescent="0.35">
      <c r="A75" s="448"/>
      <c r="B75" s="449"/>
      <c r="C75" s="449"/>
      <c r="D75" s="449"/>
      <c r="E75" s="449"/>
      <c r="F75" s="449"/>
      <c r="G75" s="449"/>
      <c r="H75" s="449"/>
      <c r="I75" s="449"/>
      <c r="J75" s="449"/>
      <c r="K75" s="449"/>
      <c r="L75" s="449"/>
      <c r="M75" s="449"/>
      <c r="N75" s="449"/>
      <c r="O75" s="450"/>
      <c r="Q75" s="396"/>
    </row>
    <row r="76" spans="1:17" ht="15" thickBot="1" x14ac:dyDescent="0.35">
      <c r="A76" s="478" t="s">
        <v>56</v>
      </c>
      <c r="B76" s="479"/>
      <c r="C76" s="479"/>
      <c r="D76" s="479"/>
      <c r="E76" s="479"/>
      <c r="F76" s="479"/>
      <c r="G76" s="479"/>
      <c r="H76" s="479"/>
      <c r="I76" s="479"/>
      <c r="J76" s="479"/>
      <c r="K76" s="479"/>
      <c r="L76" s="479"/>
      <c r="M76" s="479"/>
      <c r="N76" s="479"/>
      <c r="O76" s="480"/>
      <c r="Q76" s="396"/>
    </row>
    <row r="77" spans="1:17" ht="18" customHeight="1" x14ac:dyDescent="0.3">
      <c r="A77" s="462" t="s">
        <v>57</v>
      </c>
      <c r="B77" s="463"/>
      <c r="C77" s="463"/>
      <c r="D77" s="463"/>
      <c r="E77" s="463"/>
      <c r="F77" s="463"/>
      <c r="G77" s="463"/>
      <c r="H77" s="463"/>
      <c r="I77" s="463"/>
      <c r="J77" s="463"/>
      <c r="K77" s="463"/>
      <c r="L77" s="463"/>
      <c r="M77" s="463"/>
      <c r="N77" s="463"/>
      <c r="O77" s="475"/>
      <c r="P77" s="417"/>
      <c r="Q77" s="396"/>
    </row>
    <row r="78" spans="1:17" x14ac:dyDescent="0.3">
      <c r="A78" s="304"/>
      <c r="C78" s="452"/>
      <c r="D78" s="453"/>
      <c r="E78" s="453"/>
      <c r="F78" s="453"/>
      <c r="G78" s="453"/>
      <c r="H78" s="453"/>
      <c r="I78" s="453"/>
      <c r="J78" s="453"/>
      <c r="K78" s="453"/>
      <c r="L78" s="453"/>
      <c r="M78" s="453"/>
      <c r="N78" s="453"/>
      <c r="O78" s="326"/>
      <c r="P78" s="414"/>
      <c r="Q78" s="395"/>
    </row>
    <row r="79" spans="1:17" x14ac:dyDescent="0.3">
      <c r="A79" s="304"/>
      <c r="C79" s="454"/>
      <c r="D79" s="455"/>
      <c r="E79" s="455"/>
      <c r="F79" s="455"/>
      <c r="G79" s="455"/>
      <c r="H79" s="455"/>
      <c r="I79" s="455"/>
      <c r="J79" s="455"/>
      <c r="K79" s="455"/>
      <c r="L79" s="455"/>
      <c r="M79" s="455"/>
      <c r="N79" s="455"/>
      <c r="O79" s="323"/>
      <c r="P79" s="393"/>
      <c r="Q79" s="396"/>
    </row>
    <row r="80" spans="1:17" x14ac:dyDescent="0.3">
      <c r="A80" s="304"/>
      <c r="C80" s="454"/>
      <c r="D80" s="455"/>
      <c r="E80" s="455"/>
      <c r="F80" s="455"/>
      <c r="G80" s="455"/>
      <c r="H80" s="455"/>
      <c r="I80" s="455"/>
      <c r="J80" s="455"/>
      <c r="K80" s="455"/>
      <c r="L80" s="455"/>
      <c r="M80" s="455"/>
      <c r="N80" s="455"/>
      <c r="O80" s="323"/>
      <c r="P80" s="393"/>
      <c r="Q80" s="396"/>
    </row>
    <row r="81" spans="1:17" x14ac:dyDescent="0.3">
      <c r="A81" s="304"/>
      <c r="C81" s="456"/>
      <c r="D81" s="457"/>
      <c r="E81" s="457"/>
      <c r="F81" s="457"/>
      <c r="G81" s="457"/>
      <c r="H81" s="457"/>
      <c r="I81" s="457"/>
      <c r="J81" s="457"/>
      <c r="K81" s="457"/>
      <c r="L81" s="457"/>
      <c r="M81" s="457"/>
      <c r="N81" s="457"/>
      <c r="O81" s="323"/>
      <c r="P81" s="393"/>
      <c r="Q81" s="396"/>
    </row>
    <row r="82" spans="1:17" ht="6" customHeight="1" thickBot="1" x14ac:dyDescent="0.35">
      <c r="A82" s="448"/>
      <c r="B82" s="449"/>
      <c r="C82" s="449"/>
      <c r="D82" s="449"/>
      <c r="E82" s="449"/>
      <c r="F82" s="449"/>
      <c r="G82" s="449"/>
      <c r="H82" s="449"/>
      <c r="I82" s="449"/>
      <c r="J82" s="449"/>
      <c r="K82" s="449"/>
      <c r="L82" s="449"/>
      <c r="M82" s="449"/>
      <c r="N82" s="449"/>
      <c r="O82" s="450"/>
      <c r="Q82" s="396"/>
    </row>
    <row r="83" spans="1:17" ht="31.95" customHeight="1" x14ac:dyDescent="0.3">
      <c r="A83" s="476" t="s">
        <v>58</v>
      </c>
      <c r="B83" s="477"/>
      <c r="C83" s="459"/>
      <c r="D83" s="459"/>
      <c r="E83" s="459"/>
      <c r="F83" s="459"/>
      <c r="G83" s="459"/>
      <c r="H83" s="459"/>
      <c r="I83" s="459"/>
      <c r="J83" s="459"/>
      <c r="K83" s="459"/>
      <c r="L83" s="459"/>
      <c r="M83" s="459"/>
      <c r="N83" s="459"/>
      <c r="O83" s="460"/>
      <c r="P83" s="390"/>
      <c r="Q83" s="396"/>
    </row>
    <row r="84" spans="1:17" ht="20.100000000000001" customHeight="1" x14ac:dyDescent="0.3">
      <c r="A84" s="327"/>
      <c r="B84" s="328"/>
      <c r="C84" s="328" t="s">
        <v>59</v>
      </c>
      <c r="D84" s="328"/>
      <c r="F84" s="433"/>
      <c r="G84" s="433"/>
      <c r="H84" s="433"/>
      <c r="I84" s="433"/>
      <c r="J84" s="433"/>
      <c r="K84" s="433"/>
      <c r="L84" s="433"/>
      <c r="M84" s="433"/>
      <c r="N84" s="433"/>
      <c r="O84" s="41"/>
      <c r="P84" s="403"/>
      <c r="Q84" s="395"/>
    </row>
    <row r="85" spans="1:17" ht="20.100000000000001" customHeight="1" x14ac:dyDescent="0.3">
      <c r="A85" s="327"/>
      <c r="B85" s="328"/>
      <c r="C85" s="328" t="s">
        <v>60</v>
      </c>
      <c r="D85" s="328"/>
      <c r="E85" s="438"/>
      <c r="F85" s="438"/>
      <c r="G85" s="438"/>
      <c r="H85" s="438"/>
      <c r="I85" s="438"/>
      <c r="J85" s="438"/>
      <c r="K85" s="438"/>
      <c r="L85" s="438"/>
      <c r="M85" s="329" t="s">
        <v>61</v>
      </c>
      <c r="N85" s="330"/>
      <c r="O85" s="6"/>
      <c r="Q85" s="395"/>
    </row>
    <row r="86" spans="1:17" ht="6.75" customHeight="1" thickBot="1" x14ac:dyDescent="0.35">
      <c r="A86" s="434"/>
      <c r="B86" s="435"/>
      <c r="C86" s="435"/>
      <c r="D86" s="435"/>
      <c r="E86" s="435"/>
      <c r="F86" s="435"/>
      <c r="G86" s="435"/>
      <c r="H86" s="435"/>
      <c r="I86" s="435"/>
      <c r="J86" s="435"/>
      <c r="K86" s="435"/>
      <c r="L86" s="435"/>
      <c r="M86" s="435"/>
      <c r="N86" s="435"/>
      <c r="O86" s="436"/>
      <c r="P86" s="316"/>
      <c r="Q86" s="396"/>
    </row>
    <row r="87" spans="1:17" ht="30.75" customHeight="1" thickBot="1" x14ac:dyDescent="0.35">
      <c r="A87" s="331"/>
      <c r="B87" s="407"/>
      <c r="C87" s="430" t="s">
        <v>62</v>
      </c>
      <c r="D87" s="430"/>
      <c r="E87" s="430"/>
      <c r="F87" s="430"/>
      <c r="G87" s="430"/>
      <c r="H87" s="430"/>
      <c r="I87" s="430"/>
      <c r="J87" s="430"/>
      <c r="K87" s="430"/>
      <c r="L87" s="430"/>
      <c r="M87" s="430"/>
      <c r="N87" s="430"/>
      <c r="O87" s="332"/>
      <c r="P87" s="394"/>
      <c r="Q87" s="396"/>
    </row>
    <row r="88" spans="1:17" ht="8.25" customHeight="1" x14ac:dyDescent="0.3"/>
  </sheetData>
  <protectedRanges>
    <protectedRange sqref="F7 H10 F13:N14 F15:H15 J15 M15 C16 G19:J19 F20:H20 J20 M19:N20 C21" name="Range1"/>
    <protectedRange sqref="G24:J24 F25:H25 J25 M24:N25 C26:C27 C30:C31 C34:C36 C39:N43" name="Range2"/>
    <protectedRange sqref="C46:C48 C51:N55 C58:C59 C61:N65" name="Range3"/>
    <protectedRange sqref="C69:C70 G71:N72 G73:H73 J73 M73 C74 C78:N81 F84:N84 E85:L85 N85" name="Range4"/>
  </protectedRanges>
  <mergeCells count="85">
    <mergeCell ref="E30:O30"/>
    <mergeCell ref="A33:O33"/>
    <mergeCell ref="A45:O45"/>
    <mergeCell ref="E36:J36"/>
    <mergeCell ref="K34:N36"/>
    <mergeCell ref="A32:O32"/>
    <mergeCell ref="E35:H35"/>
    <mergeCell ref="E34:G34"/>
    <mergeCell ref="A44:O44"/>
    <mergeCell ref="E16:O16"/>
    <mergeCell ref="E31:O31"/>
    <mergeCell ref="E27:O27"/>
    <mergeCell ref="G24:J24"/>
    <mergeCell ref="F25:H25"/>
    <mergeCell ref="E21:O21"/>
    <mergeCell ref="A23:O23"/>
    <mergeCell ref="M19:N19"/>
    <mergeCell ref="M20:N20"/>
    <mergeCell ref="F20:H20"/>
    <mergeCell ref="M24:N24"/>
    <mergeCell ref="M25:N25"/>
    <mergeCell ref="A28:O28"/>
    <mergeCell ref="A22:O22"/>
    <mergeCell ref="E26:O26"/>
    <mergeCell ref="A29:O29"/>
    <mergeCell ref="A6:O6"/>
    <mergeCell ref="H2:L2"/>
    <mergeCell ref="H1:L1"/>
    <mergeCell ref="H5:L5"/>
    <mergeCell ref="A1:E1"/>
    <mergeCell ref="A3:E3"/>
    <mergeCell ref="A5:E5"/>
    <mergeCell ref="A4:N4"/>
    <mergeCell ref="H3:L3"/>
    <mergeCell ref="A2:E2"/>
    <mergeCell ref="F84:N84"/>
    <mergeCell ref="E59:O59"/>
    <mergeCell ref="A7:E7"/>
    <mergeCell ref="G7:N7"/>
    <mergeCell ref="A8:O8"/>
    <mergeCell ref="A10:G10"/>
    <mergeCell ref="A18:O18"/>
    <mergeCell ref="F13:N13"/>
    <mergeCell ref="F14:N14"/>
    <mergeCell ref="A12:O12"/>
    <mergeCell ref="A68:O68"/>
    <mergeCell ref="A83:O83"/>
    <mergeCell ref="E70:O70"/>
    <mergeCell ref="A67:O67"/>
    <mergeCell ref="A76:O76"/>
    <mergeCell ref="A77:O77"/>
    <mergeCell ref="A75:O75"/>
    <mergeCell ref="A82:O82"/>
    <mergeCell ref="C51:N55"/>
    <mergeCell ref="E58:G58"/>
    <mergeCell ref="E74:O74"/>
    <mergeCell ref="G71:N71"/>
    <mergeCell ref="G72:N72"/>
    <mergeCell ref="C78:N81"/>
    <mergeCell ref="E69:G69"/>
    <mergeCell ref="C61:N65"/>
    <mergeCell ref="A57:O57"/>
    <mergeCell ref="E47:J47"/>
    <mergeCell ref="E48:J48"/>
    <mergeCell ref="E49:J49"/>
    <mergeCell ref="K46:N49"/>
    <mergeCell ref="G73:H73"/>
    <mergeCell ref="A56:O56"/>
    <mergeCell ref="A66:O66"/>
    <mergeCell ref="C87:N87"/>
    <mergeCell ref="C13:E13"/>
    <mergeCell ref="C14:E14"/>
    <mergeCell ref="C15:E15"/>
    <mergeCell ref="C71:E71"/>
    <mergeCell ref="C72:E72"/>
    <mergeCell ref="C73:E73"/>
    <mergeCell ref="F15:H15"/>
    <mergeCell ref="C25:E25"/>
    <mergeCell ref="C19:F19"/>
    <mergeCell ref="G19:J19"/>
    <mergeCell ref="C20:E20"/>
    <mergeCell ref="A86:O86"/>
    <mergeCell ref="E46:G46"/>
    <mergeCell ref="E85:L85"/>
    <mergeCell ref="C39:N43"/>
  </mergeCells>
  <conditionalFormatting sqref="C34:C36">
    <cfRule type="expression" dxfId="10" priority="1">
      <formula>(DataVal_SoldYN_Invalid_SelectOne=TRUE)</formula>
    </cfRule>
  </conditionalFormatting>
  <conditionalFormatting sqref="C46:C48">
    <cfRule type="expression" dxfId="9" priority="4">
      <formula>DataVal_AcquireYN_Invalid_BothChecked</formula>
    </cfRule>
  </conditionalFormatting>
  <conditionalFormatting sqref="C58:C59">
    <cfRule type="expression" dxfId="8" priority="3">
      <formula>DataVal_SubsidiaryYN_Invalid_BothChecked</formula>
    </cfRule>
  </conditionalFormatting>
  <conditionalFormatting sqref="C69:C70">
    <cfRule type="expression" dxfId="7" priority="2">
      <formula>DataVal_ParentYN_Invalid_BothChecked</formula>
    </cfRule>
  </conditionalFormatting>
  <conditionalFormatting sqref="H10">
    <cfRule type="expression" dxfId="6" priority="6">
      <formula>AND( DataVal_isValid_ID=FALSE, NOT(ISBLANK(H10)) )</formula>
    </cfRule>
  </conditionalFormatting>
  <dataValidations xWindow="62" yWindow="382" count="10">
    <dataValidation type="list" allowBlank="1" showInputMessage="1" showErrorMessage="1" error="A value of No or Yes is expected" prompt="Select or enter No or Yes" sqref="F7" xr:uid="{00000000-0002-0000-0000-000000000000}">
      <formula1>"No,Yes"</formula1>
    </dataValidation>
    <dataValidation type="list" allowBlank="1" showInputMessage="1" showErrorMessage="1" prompt="Select or enter X.  Delete to clear" sqref="C74" xr:uid="{00000000-0002-0000-0000-000001000000}">
      <formula1>ListOptions_X</formula1>
    </dataValidation>
    <dataValidation type="list" allowBlank="1" showInputMessage="1" showErrorMessage="1" prompt="Select or enter X to check.  Delete to clear" sqref="C69:C70 C21 C26:C27 C30:C31 C34:C36 C46:C48 C58:C59" xr:uid="{00000000-0002-0000-0000-000002000000}">
      <formula1>ListOptions_X</formula1>
    </dataValidation>
    <dataValidation type="custom" allowBlank="1" showInputMessage="1" showErrorMessage="1" errorTitle="Invalid Value" error="A 6-digit or 7-digit EIA Operator ID is expected.  If you do not have an operator ID number, contact the EIA Support Team at 1-855-EIA-4USA (1-855-342-4872) or send an email to eia4usa@eia.gov to obtain an ID" prompt="Enter your EIA Operator ID.  If you do not have a 6-digit or 7-digit operator ID number, contact the EIA Support Team at 1-855-EIA-4USA (1-855-342-4872) or send an email to eia4usa@eia.gov to obtain an ID" sqref="H10" xr:uid="{00000000-0002-0000-0000-000003000000}">
      <formula1>AND( OR(LEN(TRIM(H10))=6, LEN(TRIM(H10))=7), INT(H10) )</formula1>
    </dataValidation>
    <dataValidation type="list" allowBlank="1" showInputMessage="1" showErrorMessage="1" prompt="Select or type X to check.  Press Delete to clear" sqref="C16" xr:uid="{00000000-0002-0000-0000-000004000000}">
      <formula1>ListOptions_X</formula1>
    </dataValidation>
    <dataValidation type="list" allowBlank="1" showInputMessage="1" showErrorMessage="1" prompt="Select or enter 2-letter State Abbreviation" sqref="J73 J15" xr:uid="{00000000-0002-0000-0000-000005000000}">
      <formula1>Tbl_States_STCODE_List</formula1>
    </dataValidation>
    <dataValidation allowBlank="1" showInputMessage="1" showErrorMessage="1" prompt="Enter a 10-digit phone number.  Ex: 2025554444" sqref="F25:H25 F20:H20" xr:uid="{00000000-0002-0000-0000-000006000000}"/>
    <dataValidation allowBlank="1" showInputMessage="1" showErrorMessage="1" prompt="If applicable, enter phone extension.  Ex: 12" sqref="J20 J25" xr:uid="{00000000-0002-0000-0000-000007000000}"/>
    <dataValidation allowBlank="1" showInputMessage="1" showErrorMessage="1" error="Please enter a valid email address (containing @)" sqref="M19:N19" xr:uid="{00000000-0002-0000-0000-000008000000}"/>
    <dataValidation allowBlank="1" showInputMessage="1" showErrorMessage="1" error="Please enter a valid email address, which is expected to contain '@'" sqref="M24:N24" xr:uid="{00000000-0002-0000-0000-000009000000}"/>
  </dataValidations>
  <pageMargins left="0.25" right="0.25" top="0.75" bottom="0.75" header="0.3" footer="0.3"/>
  <pageSetup scale="64" fitToHeight="0"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tint="0.39997558519241921"/>
    <pageSetUpPr fitToPage="1"/>
  </sheetPr>
  <dimension ref="A1:AK89"/>
  <sheetViews>
    <sheetView topLeftCell="A20" zoomScale="120" zoomScaleNormal="120" workbookViewId="0">
      <selection activeCell="B51" sqref="B51"/>
    </sheetView>
  </sheetViews>
  <sheetFormatPr defaultRowHeight="14.4" x14ac:dyDescent="0.3"/>
  <cols>
    <col min="1" max="1" width="19.88671875" customWidth="1"/>
    <col min="2" max="2" width="24.109375" customWidth="1"/>
    <col min="3" max="3" width="9.44140625" hidden="1" customWidth="1"/>
    <col min="4" max="4" width="5" hidden="1" customWidth="1"/>
    <col min="5" max="5" width="6.6640625" hidden="1" customWidth="1"/>
    <col min="6" max="6" width="5" hidden="1" customWidth="1"/>
    <col min="7" max="7" width="5.88671875" hidden="1" customWidth="1"/>
    <col min="8" max="8" width="12" customWidth="1"/>
    <col min="9" max="10" width="12.5546875" customWidth="1"/>
    <col min="11" max="11" width="12" customWidth="1"/>
    <col min="12" max="12" width="12.109375" customWidth="1"/>
    <col min="13" max="13" width="13.33203125" customWidth="1"/>
    <col min="14" max="14" width="11.6640625" customWidth="1"/>
    <col min="15" max="15" width="11.5546875" customWidth="1"/>
    <col min="16" max="16" width="12.88671875" customWidth="1"/>
    <col min="17" max="17" width="12.109375" customWidth="1"/>
    <col min="18" max="18" width="13.88671875" customWidth="1"/>
    <col min="19" max="19" width="13.5546875" customWidth="1"/>
    <col min="20" max="20" width="99.6640625" customWidth="1"/>
    <col min="21" max="21" width="89" customWidth="1"/>
    <col min="22" max="22" width="25.5546875" style="284" hidden="1" customWidth="1"/>
    <col min="23" max="23" width="20.5546875" style="284" hidden="1" customWidth="1"/>
    <col min="24" max="24" width="20.88671875" style="284" hidden="1" customWidth="1"/>
    <col min="25" max="25" width="0" style="284" hidden="1" customWidth="1"/>
    <col min="26" max="26" width="9" style="284" hidden="1" customWidth="1"/>
    <col min="27" max="36" width="0" style="284" hidden="1" customWidth="1"/>
  </cols>
  <sheetData>
    <row r="1" spans="1:37" s="1" customFormat="1" ht="48.75" customHeight="1" thickBot="1" x14ac:dyDescent="0.35">
      <c r="A1" s="51"/>
      <c r="B1" s="135"/>
      <c r="C1" s="135"/>
      <c r="D1" s="135"/>
      <c r="E1" s="135"/>
      <c r="F1" s="135"/>
      <c r="G1" s="135"/>
      <c r="H1" s="509" t="s">
        <v>0</v>
      </c>
      <c r="I1" s="509"/>
      <c r="J1" s="509"/>
      <c r="K1" s="509"/>
      <c r="L1" s="509"/>
      <c r="M1" s="509"/>
      <c r="N1" s="509"/>
      <c r="O1" s="509"/>
      <c r="P1" s="509"/>
      <c r="Q1" s="509"/>
      <c r="R1" s="509"/>
      <c r="S1" s="509"/>
      <c r="T1" s="52" t="str">
        <f>OMB</f>
        <v>OMB No. 1905-0057
Expiration Date: xx/xx/xxxx
Product No.: xxxx
Burden: 31 hours</v>
      </c>
      <c r="U1" s="224"/>
      <c r="V1" s="278"/>
      <c r="W1" s="278"/>
      <c r="X1" s="278"/>
      <c r="Y1" s="284"/>
      <c r="Z1" s="284"/>
      <c r="AA1" s="284"/>
      <c r="AB1" s="284"/>
      <c r="AC1" s="284"/>
      <c r="AD1" s="284"/>
      <c r="AE1" s="284"/>
      <c r="AF1" s="284"/>
      <c r="AG1" s="284"/>
      <c r="AH1" s="284"/>
      <c r="AI1" s="284"/>
      <c r="AJ1" s="284"/>
      <c r="AK1" s="333"/>
    </row>
    <row r="2" spans="1:37" s="1" customFormat="1" ht="40.200000000000003" customHeight="1" thickBot="1" x14ac:dyDescent="0.35">
      <c r="A2" s="402" t="str">
        <f>"REPORT YEAR 
" &amp; Year</f>
        <v>REPORT YEAR 
2023</v>
      </c>
      <c r="B2" s="334"/>
      <c r="C2" s="334"/>
      <c r="D2" s="334"/>
      <c r="E2" s="334"/>
      <c r="F2" s="334"/>
      <c r="G2" s="334"/>
      <c r="H2" s="510" t="s">
        <v>63</v>
      </c>
      <c r="I2" s="510"/>
      <c r="J2" s="510"/>
      <c r="K2" s="510"/>
      <c r="L2" s="510"/>
      <c r="M2" s="510"/>
      <c r="N2" s="510"/>
      <c r="O2" s="510"/>
      <c r="P2" s="510"/>
      <c r="Q2" s="510"/>
      <c r="R2" s="510"/>
      <c r="S2" s="510"/>
      <c r="T2" s="401" t="str">
        <f>"REPORT YEAR 
" &amp; Year</f>
        <v>REPORT YEAR 
2023</v>
      </c>
      <c r="U2" s="224"/>
      <c r="V2" s="278"/>
      <c r="W2" s="278"/>
      <c r="X2" s="278"/>
      <c r="Y2" s="284"/>
      <c r="Z2" s="284"/>
      <c r="AA2" s="284"/>
      <c r="AB2" s="284"/>
      <c r="AC2" s="284"/>
      <c r="AD2" s="284"/>
      <c r="AE2" s="284"/>
      <c r="AF2" s="284"/>
      <c r="AG2" s="284"/>
      <c r="AH2" s="284"/>
      <c r="AI2" s="284"/>
      <c r="AJ2" s="284"/>
      <c r="AK2" s="333"/>
    </row>
    <row r="3" spans="1:37" ht="89.25" customHeight="1" thickBot="1" x14ac:dyDescent="0.35">
      <c r="A3" s="335"/>
      <c r="B3" s="336"/>
      <c r="C3" s="336"/>
      <c r="D3" s="336"/>
      <c r="E3" s="336"/>
      <c r="F3" s="336"/>
      <c r="G3" s="336"/>
      <c r="H3" s="511" t="s">
        <v>64</v>
      </c>
      <c r="I3" s="511"/>
      <c r="J3" s="511"/>
      <c r="K3" s="511"/>
      <c r="L3" s="511"/>
      <c r="M3" s="511"/>
      <c r="N3" s="511"/>
      <c r="O3" s="511"/>
      <c r="P3" s="511"/>
      <c r="Q3" s="511"/>
      <c r="R3" s="511"/>
      <c r="S3" s="511"/>
      <c r="T3" s="337"/>
      <c r="U3" s="333"/>
      <c r="AK3" s="333"/>
    </row>
    <row r="4" spans="1:37" ht="15" customHeight="1" thickBot="1" x14ac:dyDescent="0.35">
      <c r="A4" s="516" t="s">
        <v>65</v>
      </c>
      <c r="B4" s="517"/>
      <c r="C4" s="517"/>
      <c r="D4" s="517"/>
      <c r="E4" s="517"/>
      <c r="F4" s="517"/>
      <c r="G4" s="517"/>
      <c r="H4" s="517"/>
      <c r="I4" s="517"/>
      <c r="J4" s="517"/>
      <c r="K4" s="517"/>
      <c r="L4" s="517"/>
      <c r="M4" s="517"/>
      <c r="N4" s="517"/>
      <c r="O4" s="517"/>
      <c r="P4" s="517"/>
      <c r="Q4" s="517"/>
      <c r="R4" s="517"/>
      <c r="S4" s="517"/>
      <c r="T4" s="518"/>
      <c r="U4" s="333"/>
      <c r="AK4" s="333"/>
    </row>
    <row r="5" spans="1:37" x14ac:dyDescent="0.3">
      <c r="A5" s="519" t="s">
        <v>66</v>
      </c>
      <c r="B5" s="520"/>
      <c r="C5" s="128"/>
      <c r="D5" s="128"/>
      <c r="E5" s="128"/>
      <c r="F5" s="128"/>
      <c r="G5" s="128"/>
      <c r="H5" s="512" t="s">
        <v>67</v>
      </c>
      <c r="I5" s="513"/>
      <c r="J5" s="513"/>
      <c r="K5" s="513"/>
      <c r="L5" s="513"/>
      <c r="M5" s="514"/>
      <c r="N5" s="515" t="s">
        <v>68</v>
      </c>
      <c r="O5" s="515"/>
      <c r="P5" s="515"/>
      <c r="Q5" s="515"/>
      <c r="R5" s="515"/>
      <c r="S5" s="515"/>
      <c r="T5" s="273" t="s">
        <v>69</v>
      </c>
      <c r="U5" s="333"/>
      <c r="Y5" s="284" t="s">
        <v>70</v>
      </c>
      <c r="AK5" s="333"/>
    </row>
    <row r="6" spans="1:37" s="4" customFormat="1" ht="65.099999999999994" customHeight="1" x14ac:dyDescent="0.3">
      <c r="A6" s="521"/>
      <c r="B6" s="522"/>
      <c r="C6" s="338"/>
      <c r="D6" s="339"/>
      <c r="E6" s="339"/>
      <c r="F6" s="339"/>
      <c r="G6" s="340"/>
      <c r="H6" s="231" t="s">
        <v>71</v>
      </c>
      <c r="I6" s="228" t="s">
        <v>72</v>
      </c>
      <c r="J6" s="228" t="s">
        <v>73</v>
      </c>
      <c r="K6" s="228" t="s">
        <v>74</v>
      </c>
      <c r="L6" s="228" t="s">
        <v>75</v>
      </c>
      <c r="M6" s="232" t="s">
        <v>76</v>
      </c>
      <c r="N6" s="341" t="s">
        <v>77</v>
      </c>
      <c r="O6" s="230" t="s">
        <v>78</v>
      </c>
      <c r="P6" s="230" t="s">
        <v>79</v>
      </c>
      <c r="Q6" s="230" t="s">
        <v>80</v>
      </c>
      <c r="R6" s="230" t="s">
        <v>81</v>
      </c>
      <c r="S6" s="342" t="s">
        <v>82</v>
      </c>
      <c r="T6" s="274" t="s">
        <v>83</v>
      </c>
      <c r="U6" s="343"/>
      <c r="V6" s="344" t="s">
        <v>84</v>
      </c>
      <c r="W6" s="344" t="s">
        <v>85</v>
      </c>
      <c r="X6" s="344"/>
      <c r="Y6" s="345" t="s">
        <v>86</v>
      </c>
      <c r="Z6" s="345" t="s">
        <v>87</v>
      </c>
      <c r="AA6" s="345"/>
      <c r="AB6" s="344"/>
      <c r="AC6" s="344"/>
      <c r="AD6" s="344"/>
      <c r="AE6" s="344" t="s">
        <v>88</v>
      </c>
      <c r="AF6" s="344"/>
      <c r="AG6" s="344"/>
      <c r="AH6" s="344"/>
      <c r="AI6" s="344"/>
      <c r="AJ6" s="344"/>
      <c r="AK6" s="346"/>
    </row>
    <row r="7" spans="1:37" s="4" customFormat="1" ht="21.6" hidden="1" x14ac:dyDescent="0.3">
      <c r="A7" s="427"/>
      <c r="B7" s="128"/>
      <c r="C7" s="347" t="s">
        <v>89</v>
      </c>
      <c r="D7" s="347" t="s">
        <v>90</v>
      </c>
      <c r="E7" s="347" t="s">
        <v>91</v>
      </c>
      <c r="F7" s="347" t="s">
        <v>92</v>
      </c>
      <c r="G7" s="348" t="s">
        <v>93</v>
      </c>
      <c r="H7" s="349" t="s">
        <v>94</v>
      </c>
      <c r="I7" s="350" t="s">
        <v>95</v>
      </c>
      <c r="J7" s="350" t="s">
        <v>96</v>
      </c>
      <c r="K7" s="350" t="s">
        <v>97</v>
      </c>
      <c r="L7" s="350" t="s">
        <v>98</v>
      </c>
      <c r="M7" s="351" t="s">
        <v>99</v>
      </c>
      <c r="N7" s="349" t="s">
        <v>94</v>
      </c>
      <c r="O7" s="350" t="s">
        <v>95</v>
      </c>
      <c r="P7" s="350" t="s">
        <v>96</v>
      </c>
      <c r="Q7" s="350" t="s">
        <v>97</v>
      </c>
      <c r="R7" s="350" t="s">
        <v>98</v>
      </c>
      <c r="S7" s="351" t="s">
        <v>99</v>
      </c>
      <c r="T7" s="352"/>
      <c r="U7" s="343"/>
      <c r="V7" s="344"/>
      <c r="W7" s="344"/>
      <c r="X7" s="344"/>
      <c r="Y7" s="345"/>
      <c r="Z7" s="345"/>
      <c r="AA7" s="345"/>
      <c r="AB7" s="344"/>
      <c r="AC7" s="344"/>
      <c r="AD7" s="344"/>
      <c r="AE7" s="344"/>
      <c r="AF7" s="344"/>
      <c r="AG7" s="344"/>
      <c r="AH7" s="344"/>
      <c r="AI7" s="344"/>
      <c r="AJ7" s="344"/>
      <c r="AK7" s="346"/>
    </row>
    <row r="8" spans="1:37" s="4" customFormat="1" ht="9.75" customHeight="1" thickBot="1" x14ac:dyDescent="0.35">
      <c r="A8" s="501" t="s">
        <v>100</v>
      </c>
      <c r="B8" s="502"/>
      <c r="C8" s="87"/>
      <c r="D8" s="94"/>
      <c r="E8" s="94"/>
      <c r="F8" s="94"/>
      <c r="G8" s="94"/>
      <c r="H8" s="166" t="s">
        <v>101</v>
      </c>
      <c r="I8" s="99" t="s">
        <v>102</v>
      </c>
      <c r="J8" s="99" t="s">
        <v>103</v>
      </c>
      <c r="K8" s="99" t="s">
        <v>104</v>
      </c>
      <c r="L8" s="99" t="s">
        <v>105</v>
      </c>
      <c r="M8" s="167" t="s">
        <v>106</v>
      </c>
      <c r="N8" s="233" t="s">
        <v>107</v>
      </c>
      <c r="O8" s="100" t="s">
        <v>108</v>
      </c>
      <c r="P8" s="100" t="s">
        <v>109</v>
      </c>
      <c r="Q8" s="100" t="s">
        <v>110</v>
      </c>
      <c r="R8" s="100" t="s">
        <v>111</v>
      </c>
      <c r="S8" s="234" t="s">
        <v>112</v>
      </c>
      <c r="T8" s="236" t="s">
        <v>113</v>
      </c>
      <c r="U8" s="343"/>
      <c r="V8" s="344"/>
      <c r="W8" s="344"/>
      <c r="X8" s="344"/>
      <c r="Y8" s="345"/>
      <c r="Z8" s="345"/>
      <c r="AA8" s="345"/>
      <c r="AB8" s="344"/>
      <c r="AC8" s="344"/>
      <c r="AD8" s="344"/>
      <c r="AE8" s="344"/>
      <c r="AF8" s="344"/>
      <c r="AG8" s="344"/>
      <c r="AH8" s="344"/>
      <c r="AI8" s="344"/>
      <c r="AJ8" s="344"/>
      <c r="AK8" s="346"/>
    </row>
    <row r="9" spans="1:37" x14ac:dyDescent="0.3">
      <c r="A9" s="141" t="s">
        <v>114</v>
      </c>
      <c r="B9" s="353"/>
      <c r="C9" s="176" t="s">
        <v>115</v>
      </c>
      <c r="D9" s="176" t="s">
        <v>116</v>
      </c>
      <c r="E9" s="176"/>
      <c r="F9" s="176"/>
      <c r="G9" s="176"/>
      <c r="H9" s="168"/>
      <c r="I9" s="29"/>
      <c r="J9" s="29"/>
      <c r="K9" s="29"/>
      <c r="L9" s="29"/>
      <c r="M9" s="354"/>
      <c r="N9" s="29"/>
      <c r="O9" s="29"/>
      <c r="P9" s="29"/>
      <c r="Q9" s="29"/>
      <c r="R9" s="29"/>
      <c r="S9" s="29"/>
      <c r="T9" s="355"/>
      <c r="U9" s="245" t="str">
        <f t="shared" ref="U9" si="0">IF((Y9+Z9)&gt;0,"&lt;== " &amp; V9 &amp;  IF(LEN(W9)&gt;0,";  ","") &amp;  W9, "" )</f>
        <v/>
      </c>
      <c r="V9" s="280" t="str">
        <f t="shared" ref="V9" si="1">IF(Y9=0, "",
 IF(Y9=1, "WARNING: Expected range exceeded by " &amp; AC9,
  "WARNINGS: " &amp; Y9 &amp; " Expected range(s) exceeded" )
 )</f>
        <v/>
      </c>
      <c r="W9" s="281" t="str">
        <f t="shared" ref="W9" si="2">IF(Z9&gt;0,  "ERROR(s): " &amp; Z9 &amp; " Negative value(s)","")</f>
        <v/>
      </c>
      <c r="X9" s="282"/>
      <c r="Y9" s="283">
        <f t="array" ref="Y9" xml:space="preserve"> SUM(--(H9:S9 &gt;Part4MaxEdits!H9:S9 ))</f>
        <v>0</v>
      </c>
      <c r="Z9" s="284">
        <f t="array" ref="Z9" xml:space="preserve"> SUM(--(H9:S9 &lt; 0 ))</f>
        <v>0</v>
      </c>
      <c r="AC9" s="284" t="str">
        <f t="array" ref="AC9">IF(MAX(DyRngPart4ValRow-DyRngPart4MaxRow)&lt;0,"",MAX(DyRngPart4ValRow-DyRngPart4MaxRow))</f>
        <v/>
      </c>
      <c r="AE9" s="285" t="s">
        <v>117</v>
      </c>
      <c r="AK9" s="333"/>
    </row>
    <row r="10" spans="1:37" x14ac:dyDescent="0.3">
      <c r="A10" s="129" t="s">
        <v>118</v>
      </c>
      <c r="B10" s="225"/>
      <c r="C10" s="176" t="s">
        <v>119</v>
      </c>
      <c r="D10" s="176" t="s">
        <v>120</v>
      </c>
      <c r="E10" s="176"/>
      <c r="F10" s="176"/>
      <c r="G10" s="176"/>
      <c r="H10" s="29"/>
      <c r="I10" s="29"/>
      <c r="J10" s="29"/>
      <c r="K10" s="29"/>
      <c r="L10" s="29"/>
      <c r="M10" s="169"/>
      <c r="N10" s="29"/>
      <c r="O10" s="29"/>
      <c r="P10" s="29"/>
      <c r="Q10" s="29"/>
      <c r="R10" s="29"/>
      <c r="S10" s="29"/>
      <c r="T10" s="355"/>
      <c r="U10" s="245" t="str">
        <f>IF((Y10+Z10)&gt;0,"&lt;== " &amp; V10 &amp;  IF(LEN(W10)&gt;0,";  ","") &amp;  W10, "" )</f>
        <v/>
      </c>
      <c r="V10" s="280" t="str">
        <f>IF(Y10=0, "",
 IF(Y10=1, "WARNING: Expected range exceeded by " &amp; AC10,
  "WARNINGS: " &amp; Y10 &amp; " Expected range(s) exceeded" )
 )</f>
        <v/>
      </c>
      <c r="W10" s="281" t="str">
        <f>IF(Z10&gt;0,  "ERROR(s): " &amp; Z10 &amp; " Negative value(s)","")</f>
        <v/>
      </c>
      <c r="X10" s="356"/>
      <c r="Y10" s="283">
        <f t="array" ref="Y10" xml:space="preserve"> SUM(--(H10:S10 &gt;Part4MaxEdits!H10:S10 ))</f>
        <v>0</v>
      </c>
      <c r="Z10" s="284">
        <f t="array" ref="Z10" xml:space="preserve"> SUM(--(H10:S10 &lt; 0 ))</f>
        <v>0</v>
      </c>
      <c r="AC10" s="284" t="str">
        <f t="array" ref="AC10">IF(MAX(DyRngPart4ValRow-DyRngPart4MaxRow)&lt;0,"",MAX(DyRngPart4ValRow-DyRngPart4MaxRow))</f>
        <v/>
      </c>
      <c r="AE10" s="285" t="s">
        <v>121</v>
      </c>
      <c r="AK10" s="333"/>
    </row>
    <row r="11" spans="1:37" x14ac:dyDescent="0.3">
      <c r="A11" s="129" t="s">
        <v>122</v>
      </c>
      <c r="B11" s="130"/>
      <c r="C11" s="176" t="s">
        <v>123</v>
      </c>
      <c r="D11" s="176" t="s">
        <v>124</v>
      </c>
      <c r="E11" s="176"/>
      <c r="F11" s="176"/>
      <c r="G11" s="176"/>
      <c r="H11" s="168"/>
      <c r="I11" s="29"/>
      <c r="J11" s="29"/>
      <c r="K11" s="29"/>
      <c r="L11" s="29"/>
      <c r="M11" s="169"/>
      <c r="N11" s="29"/>
      <c r="O11" s="29"/>
      <c r="P11" s="29"/>
      <c r="Q11" s="29"/>
      <c r="R11" s="29"/>
      <c r="S11" s="29"/>
      <c r="T11" s="355"/>
      <c r="U11" s="245" t="str">
        <f t="shared" ref="U11:U15" si="3">IF((Y11+Z11)&gt;0,"&lt;== " &amp; V11 &amp;  IF(LEN(W11)&gt;0,";  ","") &amp;  W11, "" )</f>
        <v/>
      </c>
      <c r="V11" s="280" t="str">
        <f t="shared" ref="V11:V15" si="4">IF(Y11=0, "",
 IF(Y11=1, "WARNING: Expected range exceeded by " &amp; AC11,
  "WARNINGS: " &amp; Y11 &amp; " Expected range(s) exceeded" )
 )</f>
        <v/>
      </c>
      <c r="W11" s="281" t="str">
        <f t="shared" ref="W11:W15" si="5">IF(Z11&gt;0,  "ERROR(s): " &amp; Z11 &amp; " Negative value(s)","")</f>
        <v/>
      </c>
      <c r="X11" s="282"/>
      <c r="Y11" s="283">
        <f t="array" ref="Y11" xml:space="preserve"> SUM(--(H11:S11 &gt;Part4MaxEdits!H11:S11 ))</f>
        <v>0</v>
      </c>
      <c r="Z11" s="284">
        <f t="array" ref="Z11" xml:space="preserve"> SUM(--(H11:S11 &lt; 0 ))</f>
        <v>0</v>
      </c>
      <c r="AC11" s="284" t="str">
        <f t="array" ref="AC11">IF(MAX(DyRngPart4ValRow-DyRngPart4MaxRow)&lt;0,"",MAX(DyRngPart4ValRow-DyRngPart4MaxRow))</f>
        <v/>
      </c>
      <c r="AE11" s="285" t="s">
        <v>125</v>
      </c>
      <c r="AK11" s="333"/>
    </row>
    <row r="12" spans="1:37" x14ac:dyDescent="0.3">
      <c r="A12" s="131" t="s">
        <v>126</v>
      </c>
      <c r="B12" s="357"/>
      <c r="C12" s="176" t="s">
        <v>127</v>
      </c>
      <c r="D12" s="177" t="s">
        <v>128</v>
      </c>
      <c r="E12" s="178">
        <v>2</v>
      </c>
      <c r="F12" s="178"/>
      <c r="G12" s="177"/>
      <c r="H12" s="358"/>
      <c r="I12" s="32"/>
      <c r="J12" s="32"/>
      <c r="K12" s="32"/>
      <c r="L12" s="32"/>
      <c r="M12" s="170"/>
      <c r="N12" s="32"/>
      <c r="O12" s="32"/>
      <c r="P12" s="32"/>
      <c r="Q12" s="32"/>
      <c r="R12" s="32"/>
      <c r="S12" s="32"/>
      <c r="T12" s="355"/>
      <c r="U12" s="245" t="str">
        <f t="shared" si="3"/>
        <v/>
      </c>
      <c r="V12" s="280" t="str">
        <f t="shared" si="4"/>
        <v/>
      </c>
      <c r="W12" s="281" t="str">
        <f t="shared" si="5"/>
        <v/>
      </c>
      <c r="X12" s="282"/>
      <c r="Y12" s="283">
        <f t="array" ref="Y12" xml:space="preserve"> SUM(--(H12:S12 &gt;Part4MaxEdits!H12:S12 ))</f>
        <v>0</v>
      </c>
      <c r="Z12" s="284">
        <f t="array" ref="Z12" xml:space="preserve"> SUM(--(H12:S12 &lt; 0 ))</f>
        <v>0</v>
      </c>
      <c r="AC12" s="284" t="str">
        <f t="array" ref="AC12">IF(MAX(DyRngPart4ValRow-DyRngPart4MaxRow)&lt;0,"",MAX(DyRngPart4ValRow-DyRngPart4MaxRow))</f>
        <v/>
      </c>
      <c r="AE12" s="285" t="s">
        <v>129</v>
      </c>
      <c r="AK12" s="333"/>
    </row>
    <row r="13" spans="1:37" x14ac:dyDescent="0.3">
      <c r="A13" s="132" t="s">
        <v>130</v>
      </c>
      <c r="B13" s="133"/>
      <c r="C13" s="176" t="s">
        <v>131</v>
      </c>
      <c r="D13" s="179" t="s">
        <v>128</v>
      </c>
      <c r="E13" s="180">
        <v>1</v>
      </c>
      <c r="F13" s="180"/>
      <c r="G13" s="179"/>
      <c r="H13" s="168"/>
      <c r="I13" s="29"/>
      <c r="J13" s="29"/>
      <c r="K13" s="29"/>
      <c r="L13" s="29"/>
      <c r="M13" s="169"/>
      <c r="N13" s="29"/>
      <c r="O13" s="29"/>
      <c r="P13" s="29"/>
      <c r="Q13" s="29"/>
      <c r="R13" s="29"/>
      <c r="S13" s="29"/>
      <c r="T13" s="355"/>
      <c r="U13" s="245" t="str">
        <f t="shared" si="3"/>
        <v/>
      </c>
      <c r="V13" s="280" t="str">
        <f t="shared" si="4"/>
        <v/>
      </c>
      <c r="W13" s="281" t="str">
        <f t="shared" si="5"/>
        <v/>
      </c>
      <c r="X13" s="282"/>
      <c r="Y13" s="283">
        <f t="array" ref="Y13" xml:space="preserve"> SUM(--(H13:S13 &gt;Part4MaxEdits!H13:S13 ))</f>
        <v>0</v>
      </c>
      <c r="Z13" s="284">
        <f t="array" ref="Z13" xml:space="preserve"> SUM(--(H13:S13 &lt; 0 ))</f>
        <v>0</v>
      </c>
      <c r="AC13" s="284" t="str">
        <f t="array" ref="AC13">IF(MAX(DyRngPart4ValRow-DyRngPart4MaxRow)&lt;0,"",MAX(DyRngPart4ValRow-DyRngPart4MaxRow))</f>
        <v/>
      </c>
      <c r="AE13" s="285" t="s">
        <v>132</v>
      </c>
      <c r="AK13" s="333"/>
    </row>
    <row r="14" spans="1:37" x14ac:dyDescent="0.3">
      <c r="A14" s="132" t="s">
        <v>133</v>
      </c>
      <c r="B14" s="133"/>
      <c r="C14" s="176" t="s">
        <v>134</v>
      </c>
      <c r="D14" s="179" t="s">
        <v>128</v>
      </c>
      <c r="E14" s="180">
        <v>3</v>
      </c>
      <c r="F14" s="180"/>
      <c r="G14" s="179"/>
      <c r="H14" s="168"/>
      <c r="I14" s="29"/>
      <c r="J14" s="29"/>
      <c r="K14" s="29"/>
      <c r="L14" s="29"/>
      <c r="M14" s="169"/>
      <c r="N14" s="29"/>
      <c r="O14" s="29"/>
      <c r="P14" s="29"/>
      <c r="Q14" s="29"/>
      <c r="R14" s="29"/>
      <c r="S14" s="29"/>
      <c r="T14" s="355"/>
      <c r="U14" s="245" t="str">
        <f t="shared" si="3"/>
        <v/>
      </c>
      <c r="V14" s="280" t="str">
        <f t="shared" si="4"/>
        <v/>
      </c>
      <c r="W14" s="281" t="str">
        <f t="shared" si="5"/>
        <v/>
      </c>
      <c r="X14" s="282"/>
      <c r="Y14" s="283">
        <f t="array" ref="Y14" xml:space="preserve"> SUM(--(H14:S14 &gt;Part4MaxEdits!H14:S14 ))</f>
        <v>0</v>
      </c>
      <c r="Z14" s="284">
        <f t="array" ref="Z14" xml:space="preserve"> SUM(--(H14:S14 &lt; 0 ))</f>
        <v>0</v>
      </c>
      <c r="AC14" s="284" t="str">
        <f t="array" ref="AC14">IF(MAX(DyRngPart4ValRow-DyRngPart4MaxRow)&lt;0,"",MAX(DyRngPart4ValRow-DyRngPart4MaxRow))</f>
        <v/>
      </c>
      <c r="AE14" s="285" t="s">
        <v>135</v>
      </c>
      <c r="AK14" s="333"/>
    </row>
    <row r="15" spans="1:37" x14ac:dyDescent="0.3">
      <c r="A15" s="133" t="s">
        <v>136</v>
      </c>
      <c r="B15" s="130"/>
      <c r="C15" s="176" t="s">
        <v>137</v>
      </c>
      <c r="D15" s="179" t="s">
        <v>128</v>
      </c>
      <c r="E15" s="180">
        <v>99</v>
      </c>
      <c r="F15" s="180"/>
      <c r="G15" s="179"/>
      <c r="H15" s="168"/>
      <c r="I15" s="29"/>
      <c r="J15" s="29"/>
      <c r="K15" s="29"/>
      <c r="L15" s="29"/>
      <c r="M15" s="169"/>
      <c r="N15" s="29"/>
      <c r="O15" s="29"/>
      <c r="P15" s="29"/>
      <c r="Q15" s="29"/>
      <c r="R15" s="29"/>
      <c r="S15" s="29"/>
      <c r="T15" s="355"/>
      <c r="U15" s="245" t="str">
        <f t="shared" si="3"/>
        <v/>
      </c>
      <c r="V15" s="280" t="str">
        <f t="shared" si="4"/>
        <v/>
      </c>
      <c r="W15" s="281" t="str">
        <f t="shared" si="5"/>
        <v/>
      </c>
      <c r="X15" s="282"/>
      <c r="Y15" s="283">
        <f t="array" ref="Y15" xml:space="preserve"> SUM(--(H15:S15 &gt;Part4MaxEdits!H15:S15 ))</f>
        <v>0</v>
      </c>
      <c r="Z15" s="284">
        <f t="array" ref="Z15" xml:space="preserve"> SUM(--(H15:S15 &lt; 0 ))</f>
        <v>0</v>
      </c>
      <c r="AC15" s="284" t="str">
        <f t="array" ref="AC15">IF(MAX(DyRngPart4ValRow-DyRngPart4MaxRow)&lt;0,"",MAX(DyRngPart4ValRow-DyRngPart4MaxRow))</f>
        <v/>
      </c>
      <c r="AK15" s="333"/>
    </row>
    <row r="16" spans="1:37" x14ac:dyDescent="0.3">
      <c r="A16" s="23" t="s">
        <v>138</v>
      </c>
      <c r="B16" s="67"/>
      <c r="C16" s="359" t="s">
        <v>139</v>
      </c>
      <c r="D16" s="360" t="s">
        <v>128</v>
      </c>
      <c r="E16" s="361" t="s">
        <v>140</v>
      </c>
      <c r="F16" s="361"/>
      <c r="G16" s="360"/>
      <c r="H16" s="171">
        <f t="shared" ref="H16:M16" si="6">SUM(H12:H15)</f>
        <v>0</v>
      </c>
      <c r="I16" s="38">
        <f t="shared" si="6"/>
        <v>0</v>
      </c>
      <c r="J16" s="38">
        <f t="shared" si="6"/>
        <v>0</v>
      </c>
      <c r="K16" s="38">
        <f t="shared" si="6"/>
        <v>0</v>
      </c>
      <c r="L16" s="38">
        <f t="shared" si="6"/>
        <v>0</v>
      </c>
      <c r="M16" s="172">
        <f t="shared" si="6"/>
        <v>0</v>
      </c>
      <c r="N16" s="38">
        <f t="shared" ref="N16:S16" si="7">SUM(N12:N15)</f>
        <v>0</v>
      </c>
      <c r="O16" s="38">
        <f t="shared" si="7"/>
        <v>0</v>
      </c>
      <c r="P16" s="38">
        <f t="shared" si="7"/>
        <v>0</v>
      </c>
      <c r="Q16" s="38">
        <f t="shared" si="7"/>
        <v>0</v>
      </c>
      <c r="R16" s="38">
        <f t="shared" si="7"/>
        <v>0</v>
      </c>
      <c r="S16" s="38">
        <f t="shared" si="7"/>
        <v>0</v>
      </c>
      <c r="T16" s="362"/>
      <c r="U16" s="333"/>
      <c r="AK16" s="333"/>
    </row>
    <row r="17" spans="1:37" x14ac:dyDescent="0.3">
      <c r="A17" s="129" t="s">
        <v>141</v>
      </c>
      <c r="B17" s="130"/>
      <c r="C17" s="176" t="s">
        <v>142</v>
      </c>
      <c r="D17" s="176" t="s">
        <v>143</v>
      </c>
      <c r="E17" s="184"/>
      <c r="F17" s="184"/>
      <c r="G17" s="176"/>
      <c r="H17" s="168"/>
      <c r="I17" s="29"/>
      <c r="J17" s="29"/>
      <c r="K17" s="29"/>
      <c r="L17" s="29"/>
      <c r="M17" s="169"/>
      <c r="N17" s="29"/>
      <c r="O17" s="29"/>
      <c r="P17" s="29"/>
      <c r="Q17" s="29"/>
      <c r="R17" s="29"/>
      <c r="S17" s="29"/>
      <c r="T17" s="355"/>
      <c r="U17" s="245" t="str">
        <f t="shared" ref="U17:U22" si="8">IF((Y17+Z17)&gt;0,"&lt;== " &amp; V17 &amp;  IF(LEN(W17)&gt;0,";  ","") &amp;  W17, "" )</f>
        <v/>
      </c>
      <c r="V17" s="280" t="str">
        <f t="shared" ref="V17:V22" si="9">IF(Y17=0, "",
 IF(Y17=1, "WARNING: Expected range exceeded by " &amp; AC17,
  "WARNINGS: " &amp; Y17 &amp; " Expected range(s) exceeded" )
 )</f>
        <v/>
      </c>
      <c r="W17" s="281" t="str">
        <f t="shared" ref="W17:W22" si="10">IF(Z17&gt;0,  "ERROR(s): " &amp; Z17 &amp; " Negative value(s)","")</f>
        <v/>
      </c>
      <c r="X17" s="282"/>
      <c r="Y17" s="283">
        <f t="array" ref="Y17" xml:space="preserve"> SUM(--(H17:S17 &gt;Part4MaxEdits!H17:S17 ))</f>
        <v>0</v>
      </c>
      <c r="Z17" s="284">
        <f t="array" ref="Z17" xml:space="preserve"> SUM(--(H17:S17 &lt; 0 ))</f>
        <v>0</v>
      </c>
      <c r="AC17" s="284" t="str">
        <f t="array" ref="AC17">IF(MAX(DyRngPart4ValRow-DyRngPart4MaxRow)&lt;0,"",MAX(DyRngPart4ValRow-DyRngPart4MaxRow))</f>
        <v/>
      </c>
      <c r="AE17" s="285" t="s">
        <v>144</v>
      </c>
      <c r="AK17" s="333"/>
    </row>
    <row r="18" spans="1:37" x14ac:dyDescent="0.3">
      <c r="A18" s="129" t="s">
        <v>145</v>
      </c>
      <c r="B18" s="130"/>
      <c r="C18" s="176" t="s">
        <v>146</v>
      </c>
      <c r="D18" s="176" t="s">
        <v>147</v>
      </c>
      <c r="E18" s="184"/>
      <c r="F18" s="184"/>
      <c r="G18" s="176"/>
      <c r="H18" s="168"/>
      <c r="I18" s="29"/>
      <c r="J18" s="29"/>
      <c r="K18" s="29"/>
      <c r="L18" s="29"/>
      <c r="M18" s="169"/>
      <c r="N18" s="29"/>
      <c r="O18" s="29"/>
      <c r="P18" s="29"/>
      <c r="Q18" s="29"/>
      <c r="R18" s="29"/>
      <c r="S18" s="29"/>
      <c r="T18" s="355"/>
      <c r="U18" s="245" t="str">
        <f t="shared" si="8"/>
        <v/>
      </c>
      <c r="V18" s="280" t="str">
        <f t="shared" si="9"/>
        <v/>
      </c>
      <c r="W18" s="281" t="str">
        <f t="shared" si="10"/>
        <v/>
      </c>
      <c r="X18" s="282"/>
      <c r="Y18" s="283">
        <f t="array" ref="Y18" xml:space="preserve"> SUM(--(H18:S18 &gt;Part4MaxEdits!H18:S18 ))</f>
        <v>0</v>
      </c>
      <c r="Z18" s="284">
        <f t="array" ref="Z18" xml:space="preserve"> SUM(--(H18:S18 &lt; 0 ))</f>
        <v>0</v>
      </c>
      <c r="AC18" s="284" t="str">
        <f t="array" ref="AC18">IF(MAX(DyRngPart4ValRow-DyRngPart4MaxRow)&lt;0,"",MAX(DyRngPart4ValRow-DyRngPart4MaxRow))</f>
        <v/>
      </c>
      <c r="AK18" s="333"/>
    </row>
    <row r="19" spans="1:37" x14ac:dyDescent="0.3">
      <c r="A19" s="129" t="s">
        <v>148</v>
      </c>
      <c r="B19" s="130"/>
      <c r="C19" s="176" t="s">
        <v>149</v>
      </c>
      <c r="D19" s="176" t="s">
        <v>150</v>
      </c>
      <c r="E19" s="184"/>
      <c r="F19" s="184"/>
      <c r="G19" s="176"/>
      <c r="H19" s="168"/>
      <c r="I19" s="29"/>
      <c r="J19" s="29"/>
      <c r="K19" s="29"/>
      <c r="L19" s="29"/>
      <c r="M19" s="169"/>
      <c r="N19" s="29"/>
      <c r="O19" s="29"/>
      <c r="P19" s="29"/>
      <c r="Q19" s="29"/>
      <c r="R19" s="29"/>
      <c r="S19" s="29"/>
      <c r="T19" s="355"/>
      <c r="U19" s="245" t="str">
        <f t="shared" si="8"/>
        <v/>
      </c>
      <c r="V19" s="280" t="str">
        <f t="shared" si="9"/>
        <v/>
      </c>
      <c r="W19" s="281" t="str">
        <f t="shared" si="10"/>
        <v/>
      </c>
      <c r="X19" s="282"/>
      <c r="Y19" s="283">
        <f t="array" ref="Y19" xml:space="preserve"> SUM(--(H19:S19 &gt;Part4MaxEdits!H19:S19 ))</f>
        <v>0</v>
      </c>
      <c r="Z19" s="284">
        <f t="array" ref="Z19" xml:space="preserve"> SUM(--(H19:S19 &lt; 0 ))</f>
        <v>0</v>
      </c>
      <c r="AC19" s="284" t="str">
        <f t="array" ref="AC19">IF(MAX(DyRngPart4ValRow-DyRngPart4MaxRow)&lt;0,"",MAX(DyRngPart4ValRow-DyRngPart4MaxRow))</f>
        <v/>
      </c>
      <c r="AK19" s="333"/>
    </row>
    <row r="20" spans="1:37" x14ac:dyDescent="0.3">
      <c r="A20" s="131" t="s">
        <v>151</v>
      </c>
      <c r="B20" s="357"/>
      <c r="C20" s="176" t="s">
        <v>152</v>
      </c>
      <c r="D20" s="185" t="s">
        <v>153</v>
      </c>
      <c r="E20" s="186" t="s">
        <v>112</v>
      </c>
      <c r="F20" s="186"/>
      <c r="G20" s="185"/>
      <c r="H20" s="358"/>
      <c r="I20" s="32"/>
      <c r="J20" s="32"/>
      <c r="K20" s="32"/>
      <c r="L20" s="32"/>
      <c r="M20" s="170"/>
      <c r="N20" s="32"/>
      <c r="O20" s="32"/>
      <c r="P20" s="32"/>
      <c r="Q20" s="32"/>
      <c r="R20" s="32"/>
      <c r="S20" s="32"/>
      <c r="T20" s="355"/>
      <c r="U20" s="245" t="str">
        <f t="shared" si="8"/>
        <v/>
      </c>
      <c r="V20" s="280" t="str">
        <f t="shared" si="9"/>
        <v/>
      </c>
      <c r="W20" s="281" t="str">
        <f t="shared" si="10"/>
        <v/>
      </c>
      <c r="X20" s="282"/>
      <c r="Y20" s="283">
        <f t="array" ref="Y20" xml:space="preserve"> SUM(--(H20:S20 &gt;Part4MaxEdits!H20:S20 ))</f>
        <v>0</v>
      </c>
      <c r="Z20" s="284">
        <f t="array" ref="Z20" xml:space="preserve"> SUM(--(H20:S20 &lt; 0 ))</f>
        <v>0</v>
      </c>
      <c r="AC20" s="284" t="str">
        <f t="array" ref="AC20">IF(MAX(DyRngPart4ValRow-DyRngPart4MaxRow)&lt;0,"",MAX(DyRngPart4ValRow-DyRngPart4MaxRow))</f>
        <v/>
      </c>
      <c r="AK20" s="333"/>
    </row>
    <row r="21" spans="1:37" x14ac:dyDescent="0.3">
      <c r="A21" s="133" t="s">
        <v>154</v>
      </c>
      <c r="B21" s="363"/>
      <c r="C21" s="176" t="s">
        <v>155</v>
      </c>
      <c r="D21" s="179" t="s">
        <v>153</v>
      </c>
      <c r="E21" s="180" t="s">
        <v>156</v>
      </c>
      <c r="F21" s="180"/>
      <c r="G21" s="179"/>
      <c r="H21" s="168"/>
      <c r="I21" s="29"/>
      <c r="J21" s="29"/>
      <c r="K21" s="29"/>
      <c r="L21" s="29"/>
      <c r="M21" s="169"/>
      <c r="N21" s="29"/>
      <c r="O21" s="29"/>
      <c r="P21" s="29"/>
      <c r="Q21" s="29"/>
      <c r="R21" s="29"/>
      <c r="S21" s="29"/>
      <c r="T21" s="355"/>
      <c r="U21" s="245" t="str">
        <f t="shared" si="8"/>
        <v/>
      </c>
      <c r="V21" s="280" t="str">
        <f t="shared" si="9"/>
        <v/>
      </c>
      <c r="W21" s="281" t="str">
        <f t="shared" si="10"/>
        <v/>
      </c>
      <c r="X21" s="282"/>
      <c r="Y21" s="283">
        <f t="array" ref="Y21" xml:space="preserve"> SUM(--(H21:S21 &gt;Part4MaxEdits!H21:S21 ))</f>
        <v>0</v>
      </c>
      <c r="Z21" s="284">
        <f t="array" ref="Z21" xml:space="preserve"> SUM(--(H21:S21 &lt; 0 ))</f>
        <v>0</v>
      </c>
      <c r="AC21" s="284" t="str">
        <f t="array" ref="AC21">IF(MAX(DyRngPart4ValRow-DyRngPart4MaxRow)&lt;0,"",MAX(DyRngPart4ValRow-DyRngPart4MaxRow))</f>
        <v/>
      </c>
      <c r="AE21" s="364"/>
      <c r="AK21" s="333"/>
    </row>
    <row r="22" spans="1:37" x14ac:dyDescent="0.3">
      <c r="A22" s="133" t="s">
        <v>157</v>
      </c>
      <c r="B22" s="363"/>
      <c r="C22" s="176" t="s">
        <v>158</v>
      </c>
      <c r="D22" s="179" t="s">
        <v>153</v>
      </c>
      <c r="E22" s="180">
        <v>99</v>
      </c>
      <c r="F22" s="180"/>
      <c r="G22" s="179"/>
      <c r="H22" s="168"/>
      <c r="I22" s="29"/>
      <c r="J22" s="29"/>
      <c r="K22" s="29"/>
      <c r="L22" s="29"/>
      <c r="M22" s="169"/>
      <c r="N22" s="29"/>
      <c r="O22" s="29"/>
      <c r="P22" s="29"/>
      <c r="Q22" s="29"/>
      <c r="R22" s="29"/>
      <c r="S22" s="29"/>
      <c r="T22" s="355"/>
      <c r="U22" s="245" t="str">
        <f t="shared" si="8"/>
        <v/>
      </c>
      <c r="V22" s="280" t="str">
        <f t="shared" si="9"/>
        <v/>
      </c>
      <c r="W22" s="281" t="str">
        <f t="shared" si="10"/>
        <v/>
      </c>
      <c r="X22" s="282"/>
      <c r="Y22" s="283">
        <f t="array" ref="Y22" xml:space="preserve"> SUM(--(H22:S22 &gt;Part4MaxEdits!H22:S22 ))</f>
        <v>0</v>
      </c>
      <c r="Z22" s="284">
        <f t="array" ref="Z22" xml:space="preserve"> SUM(--(H22:S22 &lt; 0 ))</f>
        <v>0</v>
      </c>
      <c r="AC22" s="284" t="str">
        <f t="array" ref="AC22">IF(MAX(DyRngPart4ValRow-DyRngPart4MaxRow)&lt;0,"",MAX(DyRngPart4ValRow-DyRngPart4MaxRow))</f>
        <v/>
      </c>
      <c r="AE22" s="365"/>
      <c r="AK22" s="333"/>
    </row>
    <row r="23" spans="1:37" x14ac:dyDescent="0.3">
      <c r="A23" s="23" t="s">
        <v>159</v>
      </c>
      <c r="B23" s="67"/>
      <c r="C23" s="359" t="s">
        <v>160</v>
      </c>
      <c r="D23" s="360" t="s">
        <v>153</v>
      </c>
      <c r="E23" s="361" t="s">
        <v>140</v>
      </c>
      <c r="F23" s="361"/>
      <c r="G23" s="360"/>
      <c r="H23" s="171">
        <f t="shared" ref="H23:M23" si="11">SUM(H20:H22)</f>
        <v>0</v>
      </c>
      <c r="I23" s="38">
        <f t="shared" si="11"/>
        <v>0</v>
      </c>
      <c r="J23" s="38">
        <f t="shared" si="11"/>
        <v>0</v>
      </c>
      <c r="K23" s="38">
        <f t="shared" si="11"/>
        <v>0</v>
      </c>
      <c r="L23" s="38">
        <f t="shared" si="11"/>
        <v>0</v>
      </c>
      <c r="M23" s="172">
        <f t="shared" si="11"/>
        <v>0</v>
      </c>
      <c r="N23" s="38">
        <f t="shared" ref="N23:S23" si="12">SUM(N20:N22)</f>
        <v>0</v>
      </c>
      <c r="O23" s="38">
        <f t="shared" si="12"/>
        <v>0</v>
      </c>
      <c r="P23" s="38">
        <f t="shared" si="12"/>
        <v>0</v>
      </c>
      <c r="Q23" s="38">
        <f t="shared" si="12"/>
        <v>0</v>
      </c>
      <c r="R23" s="38">
        <f t="shared" si="12"/>
        <v>0</v>
      </c>
      <c r="S23" s="38">
        <f t="shared" si="12"/>
        <v>0</v>
      </c>
      <c r="T23" s="362"/>
      <c r="U23" s="333"/>
      <c r="AE23" s="366"/>
      <c r="AK23" s="333"/>
    </row>
    <row r="24" spans="1:37" x14ac:dyDescent="0.3">
      <c r="A24" s="129" t="s">
        <v>161</v>
      </c>
      <c r="B24" s="130"/>
      <c r="C24" s="176" t="s">
        <v>162</v>
      </c>
      <c r="D24" s="176" t="s">
        <v>163</v>
      </c>
      <c r="E24" s="184"/>
      <c r="F24" s="184"/>
      <c r="G24" s="176"/>
      <c r="H24" s="168"/>
      <c r="I24" s="29"/>
      <c r="J24" s="29"/>
      <c r="K24" s="29"/>
      <c r="L24" s="29"/>
      <c r="M24" s="169"/>
      <c r="N24" s="29"/>
      <c r="O24" s="29"/>
      <c r="P24" s="29"/>
      <c r="Q24" s="29"/>
      <c r="R24" s="29"/>
      <c r="S24" s="29"/>
      <c r="T24" s="355"/>
      <c r="U24" s="245" t="str">
        <f t="shared" ref="U24:U29" si="13">IF((Y24+Z24)&gt;0,"&lt;== " &amp; V24 &amp;  IF(LEN(W24)&gt;0,";  ","") &amp;  W24, "" )</f>
        <v/>
      </c>
      <c r="V24" s="280" t="str">
        <f t="shared" ref="V24:V29" si="14">IF(Y24=0, "",
 IF(Y24=1, "WARNING: Expected range exceeded by " &amp; AC24,
  "WARNINGS: " &amp; Y24 &amp; " Expected range(s) exceeded" )
 )</f>
        <v/>
      </c>
      <c r="W24" s="281" t="str">
        <f t="shared" ref="W24:W29" si="15">IF(Z24&gt;0,  "ERROR(s): " &amp; Z24 &amp; " Negative value(s)","")</f>
        <v/>
      </c>
      <c r="X24" s="282"/>
      <c r="Y24" s="283">
        <f t="array" ref="Y24" xml:space="preserve"> SUM(--(H24:S24 &gt;Part4MaxEdits!H24:S24 ))</f>
        <v>0</v>
      </c>
      <c r="Z24" s="284">
        <f t="array" ref="Z24" xml:space="preserve"> SUM(--(H24:S24 &lt; 0 ))</f>
        <v>0</v>
      </c>
      <c r="AC24" s="284" t="str">
        <f t="array" ref="AC24">IF(MAX(DyRngPart4ValRow-DyRngPart4MaxRow)&lt;0,"",MAX(DyRngPart4ValRow-DyRngPart4MaxRow))</f>
        <v/>
      </c>
      <c r="AE24" s="366"/>
      <c r="AK24" s="333"/>
    </row>
    <row r="25" spans="1:37" x14ac:dyDescent="0.3">
      <c r="A25" s="129" t="s">
        <v>164</v>
      </c>
      <c r="B25" s="130"/>
      <c r="C25" s="176" t="s">
        <v>165</v>
      </c>
      <c r="D25" s="176" t="s">
        <v>166</v>
      </c>
      <c r="E25" s="184"/>
      <c r="F25" s="184"/>
      <c r="G25" s="176"/>
      <c r="H25" s="168"/>
      <c r="I25" s="29"/>
      <c r="J25" s="29"/>
      <c r="K25" s="29"/>
      <c r="L25" s="29"/>
      <c r="M25" s="169"/>
      <c r="N25" s="29"/>
      <c r="O25" s="29"/>
      <c r="P25" s="29"/>
      <c r="Q25" s="29"/>
      <c r="R25" s="29"/>
      <c r="S25" s="29"/>
      <c r="T25" s="355"/>
      <c r="U25" s="245" t="str">
        <f t="shared" si="13"/>
        <v/>
      </c>
      <c r="V25" s="280" t="str">
        <f t="shared" si="14"/>
        <v/>
      </c>
      <c r="W25" s="281" t="str">
        <f t="shared" si="15"/>
        <v/>
      </c>
      <c r="X25" s="282"/>
      <c r="Y25" s="283">
        <f t="array" ref="Y25" xml:space="preserve"> SUM(--(H25:S25 &gt;Part4MaxEdits!H25:S25 ))</f>
        <v>0</v>
      </c>
      <c r="Z25" s="284">
        <f t="array" ref="Z25" xml:space="preserve"> SUM(--(H25:S25 &lt; 0 ))</f>
        <v>0</v>
      </c>
      <c r="AC25" s="284" t="str">
        <f t="array" ref="AC25">IF(MAX(DyRngPart4ValRow-DyRngPart4MaxRow)&lt;0,"",MAX(DyRngPart4ValRow-DyRngPart4MaxRow))</f>
        <v/>
      </c>
      <c r="AK25" s="333"/>
    </row>
    <row r="26" spans="1:37" x14ac:dyDescent="0.3">
      <c r="A26" s="129" t="s">
        <v>167</v>
      </c>
      <c r="B26" s="130"/>
      <c r="C26" s="176" t="s">
        <v>168</v>
      </c>
      <c r="D26" s="176" t="s">
        <v>169</v>
      </c>
      <c r="E26" s="184"/>
      <c r="F26" s="184"/>
      <c r="G26" s="176"/>
      <c r="H26" s="168"/>
      <c r="I26" s="29"/>
      <c r="J26" s="29"/>
      <c r="K26" s="29"/>
      <c r="L26" s="29"/>
      <c r="M26" s="169"/>
      <c r="N26" s="29"/>
      <c r="O26" s="29"/>
      <c r="P26" s="29"/>
      <c r="Q26" s="29"/>
      <c r="R26" s="29"/>
      <c r="S26" s="29"/>
      <c r="T26" s="355"/>
      <c r="U26" s="245" t="str">
        <f t="shared" si="13"/>
        <v/>
      </c>
      <c r="V26" s="280" t="str">
        <f t="shared" si="14"/>
        <v/>
      </c>
      <c r="W26" s="281" t="str">
        <f t="shared" si="15"/>
        <v/>
      </c>
      <c r="X26" s="282"/>
      <c r="Y26" s="283">
        <f t="array" ref="Y26" xml:space="preserve"> SUM(--(H26:S26 &gt;Part4MaxEdits!H26:S26 ))</f>
        <v>0</v>
      </c>
      <c r="Z26" s="284">
        <f t="array" ref="Z26" xml:space="preserve"> SUM(--(H26:S26 &lt; 0 ))</f>
        <v>0</v>
      </c>
      <c r="AC26" s="284" t="str">
        <f t="array" ref="AC26">IF(MAX(DyRngPart4ValRow-DyRngPart4MaxRow)&lt;0,"",MAX(DyRngPart4ValRow-DyRngPart4MaxRow))</f>
        <v/>
      </c>
      <c r="AK26" s="333"/>
    </row>
    <row r="27" spans="1:37" x14ac:dyDescent="0.3">
      <c r="A27" s="129" t="s">
        <v>170</v>
      </c>
      <c r="B27" s="130"/>
      <c r="C27" s="176" t="s">
        <v>171</v>
      </c>
      <c r="D27" s="176" t="s">
        <v>172</v>
      </c>
      <c r="E27" s="184"/>
      <c r="F27" s="184"/>
      <c r="G27" s="176"/>
      <c r="H27" s="168"/>
      <c r="I27" s="29"/>
      <c r="J27" s="29"/>
      <c r="K27" s="29"/>
      <c r="L27" s="29"/>
      <c r="M27" s="169"/>
      <c r="N27" s="29"/>
      <c r="O27" s="29"/>
      <c r="P27" s="29"/>
      <c r="Q27" s="29"/>
      <c r="R27" s="29"/>
      <c r="S27" s="29"/>
      <c r="T27" s="355"/>
      <c r="U27" s="245" t="str">
        <f t="shared" si="13"/>
        <v/>
      </c>
      <c r="V27" s="280" t="str">
        <f t="shared" si="14"/>
        <v/>
      </c>
      <c r="W27" s="281" t="str">
        <f t="shared" si="15"/>
        <v/>
      </c>
      <c r="X27" s="282"/>
      <c r="Y27" s="283">
        <f t="array" ref="Y27" xml:space="preserve"> SUM(--(H27:S27 &gt;Part4MaxEdits!H27:S27 ))</f>
        <v>0</v>
      </c>
      <c r="Z27" s="284">
        <f t="array" ref="Z27" xml:space="preserve"> SUM(--(H27:S27 &lt; 0 ))</f>
        <v>0</v>
      </c>
      <c r="AC27" s="284" t="str">
        <f t="array" ref="AC27">IF(MAX(DyRngPart4ValRow-DyRngPart4MaxRow)&lt;0,"",MAX(DyRngPart4ValRow-DyRngPart4MaxRow))</f>
        <v/>
      </c>
      <c r="AK27" s="333"/>
    </row>
    <row r="28" spans="1:37" x14ac:dyDescent="0.3">
      <c r="A28" s="131" t="s">
        <v>173</v>
      </c>
      <c r="B28" s="367"/>
      <c r="C28" s="176" t="s">
        <v>174</v>
      </c>
      <c r="D28" s="177" t="s">
        <v>175</v>
      </c>
      <c r="E28" s="178" t="s">
        <v>104</v>
      </c>
      <c r="F28" s="178"/>
      <c r="G28" s="177"/>
      <c r="H28" s="358"/>
      <c r="I28" s="32"/>
      <c r="J28" s="32"/>
      <c r="K28" s="32"/>
      <c r="L28" s="32"/>
      <c r="M28" s="170"/>
      <c r="N28" s="32"/>
      <c r="O28" s="32"/>
      <c r="P28" s="32"/>
      <c r="Q28" s="32"/>
      <c r="R28" s="32"/>
      <c r="S28" s="32"/>
      <c r="T28" s="355"/>
      <c r="U28" s="245" t="str">
        <f t="shared" si="13"/>
        <v/>
      </c>
      <c r="V28" s="280" t="str">
        <f t="shared" si="14"/>
        <v/>
      </c>
      <c r="W28" s="281" t="str">
        <f t="shared" si="15"/>
        <v/>
      </c>
      <c r="X28" s="282"/>
      <c r="Y28" s="283">
        <f t="array" ref="Y28" xml:space="preserve"> SUM(--(H28:S28 &gt;Part4MaxEdits!H28:S28 ))</f>
        <v>0</v>
      </c>
      <c r="Z28" s="284">
        <f t="array" ref="Z28" xml:space="preserve"> SUM(--(H28:S28 &lt; 0 ))</f>
        <v>0</v>
      </c>
      <c r="AC28" s="284" t="str">
        <f t="array" ref="AC28">IF(MAX(DyRngPart4ValRow-DyRngPart4MaxRow)&lt;0,"",MAX(DyRngPart4ValRow-DyRngPart4MaxRow))</f>
        <v/>
      </c>
      <c r="AK28" s="333"/>
    </row>
    <row r="29" spans="1:37" x14ac:dyDescent="0.3">
      <c r="A29" s="133" t="s">
        <v>176</v>
      </c>
      <c r="B29" s="130"/>
      <c r="C29" s="176" t="s">
        <v>177</v>
      </c>
      <c r="D29" s="179" t="s">
        <v>175</v>
      </c>
      <c r="E29" s="180" t="s">
        <v>178</v>
      </c>
      <c r="F29" s="180"/>
      <c r="G29" s="179"/>
      <c r="H29" s="168"/>
      <c r="I29" s="29"/>
      <c r="J29" s="29"/>
      <c r="K29" s="29"/>
      <c r="L29" s="29"/>
      <c r="M29" s="169"/>
      <c r="N29" s="29"/>
      <c r="O29" s="29"/>
      <c r="P29" s="29"/>
      <c r="Q29" s="29"/>
      <c r="R29" s="29"/>
      <c r="S29" s="29"/>
      <c r="T29" s="355"/>
      <c r="U29" s="245" t="str">
        <f t="shared" si="13"/>
        <v/>
      </c>
      <c r="V29" s="280" t="str">
        <f t="shared" si="14"/>
        <v/>
      </c>
      <c r="W29" s="281" t="str">
        <f t="shared" si="15"/>
        <v/>
      </c>
      <c r="X29" s="282"/>
      <c r="Y29" s="283">
        <f t="array" ref="Y29" xml:space="preserve"> SUM(--(H29:S29 &gt;Part4MaxEdits!H29:S29 ))</f>
        <v>0</v>
      </c>
      <c r="Z29" s="284">
        <f t="array" ref="Z29" xml:space="preserve"> SUM(--(H29:S29 &lt; 0 ))</f>
        <v>0</v>
      </c>
      <c r="AC29" s="284" t="str">
        <f t="array" ref="AC29">IF(MAX(DyRngPart4ValRow-DyRngPart4MaxRow)&lt;0,"",MAX(DyRngPart4ValRow-DyRngPart4MaxRow))</f>
        <v/>
      </c>
      <c r="AK29" s="333"/>
    </row>
    <row r="30" spans="1:37" x14ac:dyDescent="0.3">
      <c r="A30" s="23" t="s">
        <v>179</v>
      </c>
      <c r="B30" s="67"/>
      <c r="C30" s="359" t="s">
        <v>180</v>
      </c>
      <c r="D30" s="360" t="s">
        <v>175</v>
      </c>
      <c r="E30" s="361" t="s">
        <v>140</v>
      </c>
      <c r="F30" s="361"/>
      <c r="G30" s="360"/>
      <c r="H30" s="171">
        <f t="shared" ref="H30:M30" si="16">SUM(H28:H29)</f>
        <v>0</v>
      </c>
      <c r="I30" s="38">
        <f t="shared" si="16"/>
        <v>0</v>
      </c>
      <c r="J30" s="38">
        <f t="shared" si="16"/>
        <v>0</v>
      </c>
      <c r="K30" s="38">
        <f t="shared" si="16"/>
        <v>0</v>
      </c>
      <c r="L30" s="38">
        <f t="shared" si="16"/>
        <v>0</v>
      </c>
      <c r="M30" s="172">
        <f t="shared" si="16"/>
        <v>0</v>
      </c>
      <c r="N30" s="38">
        <f t="shared" ref="N30:S30" si="17">SUM(N28:N29)</f>
        <v>0</v>
      </c>
      <c r="O30" s="38">
        <f t="shared" si="17"/>
        <v>0</v>
      </c>
      <c r="P30" s="38">
        <f t="shared" si="17"/>
        <v>0</v>
      </c>
      <c r="Q30" s="38">
        <f t="shared" si="17"/>
        <v>0</v>
      </c>
      <c r="R30" s="38">
        <f t="shared" si="17"/>
        <v>0</v>
      </c>
      <c r="S30" s="38">
        <f t="shared" si="17"/>
        <v>0</v>
      </c>
      <c r="T30" s="362"/>
      <c r="U30" s="333"/>
      <c r="AK30" s="333"/>
    </row>
    <row r="31" spans="1:37" x14ac:dyDescent="0.3">
      <c r="A31" s="129" t="s">
        <v>181</v>
      </c>
      <c r="B31" s="130"/>
      <c r="C31" s="176" t="s">
        <v>182</v>
      </c>
      <c r="D31" s="176" t="s">
        <v>183</v>
      </c>
      <c r="E31" s="184"/>
      <c r="F31" s="184"/>
      <c r="G31" s="176"/>
      <c r="H31" s="168"/>
      <c r="I31" s="29"/>
      <c r="J31" s="29"/>
      <c r="K31" s="29"/>
      <c r="L31" s="29"/>
      <c r="M31" s="169"/>
      <c r="N31" s="29"/>
      <c r="O31" s="29"/>
      <c r="P31" s="29"/>
      <c r="Q31" s="29"/>
      <c r="R31" s="29"/>
      <c r="S31" s="29"/>
      <c r="T31" s="355"/>
      <c r="U31" s="245" t="str">
        <f t="shared" ref="U31:U49" si="18">IF((Y31+Z31)&gt;0,"&lt;== " &amp; V31 &amp;  IF(LEN(W31)&gt;0,";  ","") &amp;  W31, "" )</f>
        <v/>
      </c>
      <c r="V31" s="280" t="str">
        <f t="shared" ref="V31:V49" si="19">IF(Y31=0, "",
 IF(Y31=1, "WARNING: Expected range exceeded by " &amp; AC31,
  "WARNINGS: " &amp; Y31 &amp; " Expected range(s) exceeded" )
 )</f>
        <v/>
      </c>
      <c r="W31" s="281" t="str">
        <f t="shared" ref="W31:W49" si="20">IF(Z31&gt;0,  "ERROR(s): " &amp; Z31 &amp; " Negative value(s)","")</f>
        <v/>
      </c>
      <c r="X31" s="282"/>
      <c r="Y31" s="283">
        <f t="array" ref="Y31" xml:space="preserve"> SUM(--(H31:S31 &gt;Part4MaxEdits!H31:S31 ))</f>
        <v>0</v>
      </c>
      <c r="Z31" s="284">
        <f t="array" ref="Z31" xml:space="preserve"> SUM(--(H31:S31 &lt; 0 ))</f>
        <v>0</v>
      </c>
      <c r="AC31" s="284" t="str">
        <f t="array" ref="AC31">IF(MAX(DyRngPart4ValRow-DyRngPart4MaxRow)&lt;0,"",MAX(DyRngPart4ValRow-DyRngPart4MaxRow))</f>
        <v/>
      </c>
      <c r="AK31" s="333"/>
    </row>
    <row r="32" spans="1:37" x14ac:dyDescent="0.3">
      <c r="A32" s="129" t="s">
        <v>184</v>
      </c>
      <c r="B32" s="130"/>
      <c r="C32" s="176" t="s">
        <v>185</v>
      </c>
      <c r="D32" s="176" t="s">
        <v>186</v>
      </c>
      <c r="E32" s="184"/>
      <c r="F32" s="184"/>
      <c r="G32" s="176"/>
      <c r="H32" s="168"/>
      <c r="I32" s="29"/>
      <c r="J32" s="29"/>
      <c r="K32" s="29"/>
      <c r="L32" s="29"/>
      <c r="M32" s="169"/>
      <c r="N32" s="29"/>
      <c r="O32" s="29"/>
      <c r="P32" s="29"/>
      <c r="Q32" s="29"/>
      <c r="R32" s="29"/>
      <c r="S32" s="29"/>
      <c r="T32" s="355"/>
      <c r="U32" s="245" t="str">
        <f t="shared" si="18"/>
        <v/>
      </c>
      <c r="V32" s="280" t="str">
        <f t="shared" si="19"/>
        <v/>
      </c>
      <c r="W32" s="281" t="str">
        <f t="shared" si="20"/>
        <v/>
      </c>
      <c r="X32" s="282"/>
      <c r="Y32" s="283">
        <f t="array" ref="Y32" xml:space="preserve"> SUM(--(H32:S32 &gt;Part4MaxEdits!H32:S32 ))</f>
        <v>0</v>
      </c>
      <c r="Z32" s="284">
        <f t="array" ref="Z32" xml:space="preserve"> SUM(--(H32:S32 &lt; 0 ))</f>
        <v>0</v>
      </c>
      <c r="AC32" s="284" t="str">
        <f t="array" ref="AC32">IF(MAX(DyRngPart4ValRow-DyRngPart4MaxRow)&lt;0,"",MAX(DyRngPart4ValRow-DyRngPart4MaxRow))</f>
        <v/>
      </c>
      <c r="AK32" s="333"/>
    </row>
    <row r="33" spans="1:37" x14ac:dyDescent="0.3">
      <c r="A33" s="129" t="s">
        <v>187</v>
      </c>
      <c r="B33" s="130"/>
      <c r="C33" s="176" t="s">
        <v>188</v>
      </c>
      <c r="D33" s="176" t="s">
        <v>189</v>
      </c>
      <c r="E33" s="184"/>
      <c r="F33" s="184"/>
      <c r="G33" s="176"/>
      <c r="H33" s="168"/>
      <c r="I33" s="29"/>
      <c r="J33" s="29"/>
      <c r="K33" s="29"/>
      <c r="L33" s="29"/>
      <c r="M33" s="169"/>
      <c r="N33" s="29"/>
      <c r="O33" s="29"/>
      <c r="P33" s="29"/>
      <c r="Q33" s="29"/>
      <c r="R33" s="29"/>
      <c r="S33" s="29"/>
      <c r="T33" s="355"/>
      <c r="U33" s="245" t="str">
        <f t="shared" si="18"/>
        <v/>
      </c>
      <c r="V33" s="280" t="str">
        <f t="shared" si="19"/>
        <v/>
      </c>
      <c r="W33" s="281" t="str">
        <f t="shared" si="20"/>
        <v/>
      </c>
      <c r="X33" s="282"/>
      <c r="Y33" s="283">
        <f t="array" ref="Y33" xml:space="preserve"> SUM(--(H33:S33 &gt;Part4MaxEdits!H33:S33 ))</f>
        <v>0</v>
      </c>
      <c r="Z33" s="284">
        <f t="array" ref="Z33" xml:space="preserve"> SUM(--(H33:S33 &lt; 0 ))</f>
        <v>0</v>
      </c>
      <c r="AC33" s="284" t="str">
        <f t="array" ref="AC33">IF(MAX(DyRngPart4ValRow-DyRngPart4MaxRow)&lt;0,"",MAX(DyRngPart4ValRow-DyRngPart4MaxRow))</f>
        <v/>
      </c>
      <c r="AK33" s="333"/>
    </row>
    <row r="34" spans="1:37" x14ac:dyDescent="0.3">
      <c r="A34" s="129" t="s">
        <v>190</v>
      </c>
      <c r="B34" s="130"/>
      <c r="C34" s="176" t="s">
        <v>191</v>
      </c>
      <c r="D34" s="176" t="s">
        <v>192</v>
      </c>
      <c r="E34" s="184"/>
      <c r="F34" s="184"/>
      <c r="G34" s="176"/>
      <c r="H34" s="168"/>
      <c r="I34" s="29"/>
      <c r="J34" s="29"/>
      <c r="K34" s="29"/>
      <c r="L34" s="29"/>
      <c r="M34" s="169"/>
      <c r="N34" s="29"/>
      <c r="O34" s="29"/>
      <c r="P34" s="29"/>
      <c r="Q34" s="29"/>
      <c r="R34" s="29"/>
      <c r="S34" s="29"/>
      <c r="T34" s="355"/>
      <c r="U34" s="245" t="str">
        <f t="shared" si="18"/>
        <v/>
      </c>
      <c r="V34" s="280" t="str">
        <f t="shared" si="19"/>
        <v/>
      </c>
      <c r="W34" s="281" t="str">
        <f t="shared" si="20"/>
        <v/>
      </c>
      <c r="X34" s="282"/>
      <c r="Y34" s="283">
        <f t="array" ref="Y34" xml:space="preserve"> SUM(--(H34:S34 &gt;Part4MaxEdits!H34:S34 ))</f>
        <v>0</v>
      </c>
      <c r="Z34" s="284">
        <f t="array" ref="Z34" xml:space="preserve"> SUM(--(H34:S34 &lt; 0 ))</f>
        <v>0</v>
      </c>
      <c r="AC34" s="284" t="str">
        <f t="array" ref="AC34">IF(MAX(DyRngPart4ValRow-DyRngPart4MaxRow)&lt;0,"",MAX(DyRngPart4ValRow-DyRngPart4MaxRow))</f>
        <v/>
      </c>
      <c r="AK34" s="333"/>
    </row>
    <row r="35" spans="1:37" x14ac:dyDescent="0.3">
      <c r="A35" s="129" t="s">
        <v>193</v>
      </c>
      <c r="B35" s="130"/>
      <c r="C35" s="176" t="s">
        <v>194</v>
      </c>
      <c r="D35" s="176" t="s">
        <v>195</v>
      </c>
      <c r="E35" s="184"/>
      <c r="F35" s="184"/>
      <c r="G35" s="176"/>
      <c r="H35" s="168"/>
      <c r="I35" s="29"/>
      <c r="J35" s="29"/>
      <c r="K35" s="29"/>
      <c r="L35" s="29"/>
      <c r="M35" s="169"/>
      <c r="N35" s="29"/>
      <c r="O35" s="29"/>
      <c r="P35" s="29"/>
      <c r="Q35" s="29"/>
      <c r="R35" s="29"/>
      <c r="S35" s="29"/>
      <c r="T35" s="355"/>
      <c r="U35" s="245" t="str">
        <f t="shared" si="18"/>
        <v/>
      </c>
      <c r="V35" s="280" t="str">
        <f t="shared" si="19"/>
        <v/>
      </c>
      <c r="W35" s="281" t="str">
        <f t="shared" si="20"/>
        <v/>
      </c>
      <c r="X35" s="282"/>
      <c r="Y35" s="283">
        <f t="array" ref="Y35" xml:space="preserve"> SUM(--(H35:S35 &gt;Part4MaxEdits!H35:S35 ))</f>
        <v>0</v>
      </c>
      <c r="Z35" s="284">
        <f t="array" ref="Z35" xml:space="preserve"> SUM(--(H35:S35 &lt; 0 ))</f>
        <v>0</v>
      </c>
      <c r="AC35" s="284" t="str">
        <f t="array" ref="AC35">IF(MAX(DyRngPart4ValRow-DyRngPart4MaxRow)&lt;0,"",MAX(DyRngPart4ValRow-DyRngPart4MaxRow))</f>
        <v/>
      </c>
      <c r="AK35" s="333"/>
    </row>
    <row r="36" spans="1:37" x14ac:dyDescent="0.3">
      <c r="A36" s="129" t="s">
        <v>196</v>
      </c>
      <c r="B36" s="130"/>
      <c r="C36" s="176" t="s">
        <v>197</v>
      </c>
      <c r="D36" s="176" t="s">
        <v>198</v>
      </c>
      <c r="E36" s="184"/>
      <c r="F36" s="184"/>
      <c r="G36" s="176"/>
      <c r="H36" s="168"/>
      <c r="I36" s="29"/>
      <c r="J36" s="29"/>
      <c r="K36" s="29"/>
      <c r="L36" s="29"/>
      <c r="M36" s="169"/>
      <c r="N36" s="29"/>
      <c r="O36" s="29"/>
      <c r="P36" s="29"/>
      <c r="Q36" s="29"/>
      <c r="R36" s="29"/>
      <c r="S36" s="29"/>
      <c r="T36" s="355"/>
      <c r="U36" s="245" t="str">
        <f t="shared" si="18"/>
        <v/>
      </c>
      <c r="V36" s="280" t="str">
        <f t="shared" si="19"/>
        <v/>
      </c>
      <c r="W36" s="281" t="str">
        <f t="shared" si="20"/>
        <v/>
      </c>
      <c r="X36" s="282"/>
      <c r="Y36" s="283">
        <f t="array" ref="Y36" xml:space="preserve"> SUM(--(H36:S36 &gt;Part4MaxEdits!H36:S36 ))</f>
        <v>0</v>
      </c>
      <c r="Z36" s="284">
        <f t="array" ref="Z36" xml:space="preserve"> SUM(--(H36:S36 &lt; 0 ))</f>
        <v>0</v>
      </c>
      <c r="AC36" s="284" t="str">
        <f t="array" ref="AC36">IF(MAX(DyRngPart4ValRow-DyRngPart4MaxRow)&lt;0,"",MAX(DyRngPart4ValRow-DyRngPart4MaxRow))</f>
        <v/>
      </c>
      <c r="AK36" s="333"/>
    </row>
    <row r="37" spans="1:37" x14ac:dyDescent="0.3">
      <c r="A37" s="131" t="s">
        <v>199</v>
      </c>
      <c r="B37" s="367"/>
      <c r="C37" s="176" t="s">
        <v>200</v>
      </c>
      <c r="D37" s="177" t="s">
        <v>201</v>
      </c>
      <c r="E37" s="178">
        <v>1</v>
      </c>
      <c r="F37" s="178"/>
      <c r="G37" s="177"/>
      <c r="H37" s="358"/>
      <c r="I37" s="32"/>
      <c r="J37" s="32"/>
      <c r="K37" s="32"/>
      <c r="L37" s="32"/>
      <c r="M37" s="170"/>
      <c r="N37" s="32"/>
      <c r="O37" s="32"/>
      <c r="P37" s="32"/>
      <c r="Q37" s="32"/>
      <c r="R37" s="32"/>
      <c r="S37" s="32"/>
      <c r="T37" s="355"/>
      <c r="U37" s="245" t="str">
        <f t="shared" si="18"/>
        <v/>
      </c>
      <c r="V37" s="280" t="str">
        <f t="shared" si="19"/>
        <v/>
      </c>
      <c r="W37" s="281" t="str">
        <f t="shared" si="20"/>
        <v/>
      </c>
      <c r="X37" s="282"/>
      <c r="Y37" s="283">
        <f t="array" ref="Y37" xml:space="preserve"> SUM(--(H37:S37 &gt;Part4MaxEdits!H37:S37 ))</f>
        <v>0</v>
      </c>
      <c r="Z37" s="284">
        <f t="array" ref="Z37" xml:space="preserve"> SUM(--(H37:S37 &lt; 0 ))</f>
        <v>0</v>
      </c>
      <c r="AC37" s="284" t="str">
        <f t="array" ref="AC37">IF(MAX(DyRngPart4ValRow-DyRngPart4MaxRow)&lt;0,"",MAX(DyRngPart4ValRow-DyRngPart4MaxRow))</f>
        <v/>
      </c>
      <c r="AK37" s="333"/>
    </row>
    <row r="38" spans="1:37" x14ac:dyDescent="0.3">
      <c r="A38" s="133" t="s">
        <v>202</v>
      </c>
      <c r="B38" s="130"/>
      <c r="C38" s="176" t="s">
        <v>203</v>
      </c>
      <c r="D38" s="179" t="s">
        <v>201</v>
      </c>
      <c r="E38" s="180">
        <v>2</v>
      </c>
      <c r="F38" s="180"/>
      <c r="G38" s="179"/>
      <c r="H38" s="168"/>
      <c r="I38" s="29"/>
      <c r="J38" s="29"/>
      <c r="K38" s="29"/>
      <c r="L38" s="29"/>
      <c r="M38" s="169"/>
      <c r="N38" s="29"/>
      <c r="O38" s="29"/>
      <c r="P38" s="29"/>
      <c r="Q38" s="29"/>
      <c r="R38" s="29"/>
      <c r="S38" s="29"/>
      <c r="T38" s="355"/>
      <c r="U38" s="245" t="str">
        <f t="shared" si="18"/>
        <v/>
      </c>
      <c r="V38" s="280" t="str">
        <f t="shared" si="19"/>
        <v/>
      </c>
      <c r="W38" s="281" t="str">
        <f t="shared" si="20"/>
        <v/>
      </c>
      <c r="X38" s="282"/>
      <c r="Y38" s="283">
        <f t="array" ref="Y38" xml:space="preserve"> SUM(--(H38:S38 &gt;Part4MaxEdits!H38:S38 ))</f>
        <v>0</v>
      </c>
      <c r="Z38" s="284">
        <f t="array" ref="Z38" xml:space="preserve"> SUM(--(H38:S38 &lt; 0 ))</f>
        <v>0</v>
      </c>
      <c r="AC38" s="284" t="str">
        <f t="array" ref="AC38">IF(MAX(DyRngPart4ValRow-DyRngPart4MaxRow)&lt;0,"",MAX(DyRngPart4ValRow-DyRngPart4MaxRow))</f>
        <v/>
      </c>
      <c r="AK38" s="333"/>
    </row>
    <row r="39" spans="1:37" x14ac:dyDescent="0.3">
      <c r="A39" s="133" t="s">
        <v>204</v>
      </c>
      <c r="B39" s="130"/>
      <c r="C39" s="176" t="s">
        <v>205</v>
      </c>
      <c r="D39" s="179" t="s">
        <v>201</v>
      </c>
      <c r="E39" s="180">
        <v>3</v>
      </c>
      <c r="F39" s="180"/>
      <c r="G39" s="179"/>
      <c r="H39" s="168"/>
      <c r="I39" s="29"/>
      <c r="J39" s="29"/>
      <c r="K39" s="29"/>
      <c r="L39" s="29"/>
      <c r="M39" s="169"/>
      <c r="N39" s="29"/>
      <c r="O39" s="29"/>
      <c r="P39" s="29"/>
      <c r="Q39" s="29"/>
      <c r="R39" s="29"/>
      <c r="S39" s="29"/>
      <c r="T39" s="355"/>
      <c r="U39" s="245" t="str">
        <f t="shared" si="18"/>
        <v/>
      </c>
      <c r="V39" s="280" t="str">
        <f t="shared" si="19"/>
        <v/>
      </c>
      <c r="W39" s="281" t="str">
        <f t="shared" si="20"/>
        <v/>
      </c>
      <c r="X39" s="282"/>
      <c r="Y39" s="283">
        <f t="array" ref="Y39" xml:space="preserve"> SUM(--(H39:S39 &gt;Part4MaxEdits!H39:S39 ))</f>
        <v>0</v>
      </c>
      <c r="Z39" s="284">
        <f t="array" ref="Z39" xml:space="preserve"> SUM(--(H39:S39 &lt; 0 ))</f>
        <v>0</v>
      </c>
      <c r="AC39" s="284" t="str">
        <f t="array" ref="AC39">IF(MAX(DyRngPart4ValRow-DyRngPart4MaxRow)&lt;0,"",MAX(DyRngPart4ValRow-DyRngPart4MaxRow))</f>
        <v/>
      </c>
      <c r="AK39" s="333"/>
    </row>
    <row r="40" spans="1:37" x14ac:dyDescent="0.3">
      <c r="A40" s="133" t="s">
        <v>206</v>
      </c>
      <c r="B40" s="130"/>
      <c r="C40" s="176" t="s">
        <v>207</v>
      </c>
      <c r="D40" s="179" t="s">
        <v>201</v>
      </c>
      <c r="E40" s="180">
        <v>4</v>
      </c>
      <c r="F40" s="180"/>
      <c r="G40" s="179"/>
      <c r="H40" s="168"/>
      <c r="I40" s="29"/>
      <c r="J40" s="29"/>
      <c r="K40" s="29"/>
      <c r="L40" s="29"/>
      <c r="M40" s="169"/>
      <c r="N40" s="29"/>
      <c r="O40" s="29"/>
      <c r="P40" s="29"/>
      <c r="Q40" s="29"/>
      <c r="R40" s="29"/>
      <c r="S40" s="29"/>
      <c r="T40" s="355"/>
      <c r="U40" s="245" t="str">
        <f t="shared" si="18"/>
        <v/>
      </c>
      <c r="V40" s="280" t="str">
        <f t="shared" si="19"/>
        <v/>
      </c>
      <c r="W40" s="281" t="str">
        <f t="shared" si="20"/>
        <v/>
      </c>
      <c r="X40" s="282"/>
      <c r="Y40" s="283">
        <f t="array" ref="Y40" xml:space="preserve"> SUM(--(H40:S40 &gt;Part4MaxEdits!H40:S40 ))</f>
        <v>0</v>
      </c>
      <c r="Z40" s="284">
        <f t="array" ref="Z40" xml:space="preserve"> SUM(--(H40:S40 &lt; 0 ))</f>
        <v>0</v>
      </c>
      <c r="AC40" s="284" t="str">
        <f t="array" ref="AC40">IF(MAX(DyRngPart4ValRow-DyRngPart4MaxRow)&lt;0,"",MAX(DyRngPart4ValRow-DyRngPart4MaxRow))</f>
        <v/>
      </c>
      <c r="AK40" s="333"/>
    </row>
    <row r="41" spans="1:37" x14ac:dyDescent="0.3">
      <c r="A41" s="133" t="s">
        <v>208</v>
      </c>
      <c r="B41" s="130"/>
      <c r="C41" s="176" t="s">
        <v>209</v>
      </c>
      <c r="D41" s="179" t="s">
        <v>201</v>
      </c>
      <c r="E41" s="180">
        <v>5</v>
      </c>
      <c r="F41" s="180"/>
      <c r="G41" s="179"/>
      <c r="H41" s="168"/>
      <c r="I41" s="29"/>
      <c r="J41" s="29"/>
      <c r="K41" s="29"/>
      <c r="L41" s="29"/>
      <c r="M41" s="169"/>
      <c r="N41" s="29"/>
      <c r="O41" s="29"/>
      <c r="P41" s="29"/>
      <c r="Q41" s="29"/>
      <c r="R41" s="29"/>
      <c r="S41" s="29"/>
      <c r="T41" s="355"/>
      <c r="U41" s="245" t="str">
        <f t="shared" si="18"/>
        <v/>
      </c>
      <c r="V41" s="280" t="str">
        <f t="shared" si="19"/>
        <v/>
      </c>
      <c r="W41" s="281" t="str">
        <f t="shared" si="20"/>
        <v/>
      </c>
      <c r="X41" s="282"/>
      <c r="Y41" s="283">
        <f t="array" ref="Y41" xml:space="preserve"> SUM(--(H41:S41 &gt;Part4MaxEdits!H41:S41 ))</f>
        <v>0</v>
      </c>
      <c r="Z41" s="284">
        <f t="array" ref="Z41" xml:space="preserve"> SUM(--(H41:S41 &lt; 0 ))</f>
        <v>0</v>
      </c>
      <c r="AC41" s="284" t="str">
        <f t="array" ref="AC41">IF(MAX(DyRngPart4ValRow-DyRngPart4MaxRow)&lt;0,"",MAX(DyRngPart4ValRow-DyRngPart4MaxRow))</f>
        <v/>
      </c>
      <c r="AK41" s="333"/>
    </row>
    <row r="42" spans="1:37" x14ac:dyDescent="0.3">
      <c r="A42" s="133" t="s">
        <v>210</v>
      </c>
      <c r="B42" s="130"/>
      <c r="C42" s="176" t="s">
        <v>211</v>
      </c>
      <c r="D42" s="179" t="s">
        <v>201</v>
      </c>
      <c r="E42" s="180">
        <v>6</v>
      </c>
      <c r="F42" s="180"/>
      <c r="G42" s="179"/>
      <c r="H42" s="168"/>
      <c r="I42" s="29"/>
      <c r="J42" s="29"/>
      <c r="K42" s="29"/>
      <c r="L42" s="29"/>
      <c r="M42" s="169"/>
      <c r="N42" s="29"/>
      <c r="O42" s="29"/>
      <c r="P42" s="29"/>
      <c r="Q42" s="29"/>
      <c r="R42" s="29"/>
      <c r="S42" s="29"/>
      <c r="T42" s="355"/>
      <c r="U42" s="245" t="str">
        <f t="shared" si="18"/>
        <v/>
      </c>
      <c r="V42" s="280" t="str">
        <f t="shared" si="19"/>
        <v/>
      </c>
      <c r="W42" s="281" t="str">
        <f t="shared" si="20"/>
        <v/>
      </c>
      <c r="X42" s="282"/>
      <c r="Y42" s="283">
        <f t="array" ref="Y42" xml:space="preserve"> SUM(--(H42:S42 &gt;Part4MaxEdits!H42:S42 ))</f>
        <v>0</v>
      </c>
      <c r="Z42" s="284">
        <f t="array" ref="Z42" xml:space="preserve"> SUM(--(H42:S42 &lt; 0 ))</f>
        <v>0</v>
      </c>
      <c r="AC42" s="284" t="str">
        <f t="array" ref="AC42">IF(MAX(DyRngPart4ValRow-DyRngPart4MaxRow)&lt;0,"",MAX(DyRngPart4ValRow-DyRngPart4MaxRow))</f>
        <v/>
      </c>
      <c r="AK42" s="333"/>
    </row>
    <row r="43" spans="1:37" x14ac:dyDescent="0.3">
      <c r="A43" s="133" t="s">
        <v>212</v>
      </c>
      <c r="B43" s="130"/>
      <c r="C43" s="176" t="s">
        <v>213</v>
      </c>
      <c r="D43" s="179" t="s">
        <v>201</v>
      </c>
      <c r="E43" s="180" t="s">
        <v>214</v>
      </c>
      <c r="F43" s="180"/>
      <c r="G43" s="179"/>
      <c r="H43" s="168"/>
      <c r="I43" s="29"/>
      <c r="J43" s="29"/>
      <c r="K43" s="29"/>
      <c r="L43" s="29"/>
      <c r="M43" s="169"/>
      <c r="N43" s="29"/>
      <c r="O43" s="29"/>
      <c r="P43" s="29"/>
      <c r="Q43" s="29"/>
      <c r="R43" s="29"/>
      <c r="S43" s="29"/>
      <c r="T43" s="355"/>
      <c r="U43" s="245" t="str">
        <f t="shared" si="18"/>
        <v/>
      </c>
      <c r="V43" s="280" t="str">
        <f t="shared" si="19"/>
        <v/>
      </c>
      <c r="W43" s="281" t="str">
        <f t="shared" si="20"/>
        <v/>
      </c>
      <c r="X43" s="282"/>
      <c r="Y43" s="283">
        <f t="array" ref="Y43" xml:space="preserve"> SUM(--(H43:S43 &gt;Part4MaxEdits!H43:S43 ))</f>
        <v>0</v>
      </c>
      <c r="Z43" s="284">
        <f t="array" ref="Z43" xml:space="preserve"> SUM(--(H43:S43 &lt; 0 ))</f>
        <v>0</v>
      </c>
      <c r="AC43" s="284" t="str">
        <f t="array" ref="AC43">IF(MAX(DyRngPart4ValRow-DyRngPart4MaxRow)&lt;0,"",MAX(DyRngPart4ValRow-DyRngPart4MaxRow))</f>
        <v/>
      </c>
      <c r="AK43" s="333"/>
    </row>
    <row r="44" spans="1:37" x14ac:dyDescent="0.3">
      <c r="A44" s="133" t="s">
        <v>215</v>
      </c>
      <c r="B44" s="130"/>
      <c r="C44" s="176" t="s">
        <v>216</v>
      </c>
      <c r="D44" s="179" t="s">
        <v>201</v>
      </c>
      <c r="E44" s="180" t="s">
        <v>217</v>
      </c>
      <c r="F44" s="180"/>
      <c r="G44" s="179"/>
      <c r="H44" s="168"/>
      <c r="I44" s="29"/>
      <c r="J44" s="29"/>
      <c r="K44" s="29"/>
      <c r="L44" s="29"/>
      <c r="M44" s="169"/>
      <c r="N44" s="29"/>
      <c r="O44" s="29"/>
      <c r="P44" s="29"/>
      <c r="Q44" s="29"/>
      <c r="R44" s="29"/>
      <c r="S44" s="29"/>
      <c r="T44" s="355"/>
      <c r="U44" s="245" t="str">
        <f t="shared" si="18"/>
        <v/>
      </c>
      <c r="V44" s="280" t="str">
        <f t="shared" si="19"/>
        <v/>
      </c>
      <c r="W44" s="281" t="str">
        <f t="shared" si="20"/>
        <v/>
      </c>
      <c r="X44" s="282"/>
      <c r="Y44" s="283">
        <f t="array" ref="Y44" xml:space="preserve"> SUM(--(H44:S44 &gt;Part4MaxEdits!H44:S44 ))</f>
        <v>0</v>
      </c>
      <c r="Z44" s="284">
        <f t="array" ref="Z44" xml:space="preserve"> SUM(--(H44:S44 &lt; 0 ))</f>
        <v>0</v>
      </c>
      <c r="AC44" s="284" t="str">
        <f t="array" ref="AC44">IF(MAX(DyRngPart4ValRow-DyRngPart4MaxRow)&lt;0,"",MAX(DyRngPart4ValRow-DyRngPart4MaxRow))</f>
        <v/>
      </c>
      <c r="AK44" s="333"/>
    </row>
    <row r="45" spans="1:37" x14ac:dyDescent="0.3">
      <c r="A45" s="133" t="s">
        <v>218</v>
      </c>
      <c r="B45" s="130"/>
      <c r="C45" s="176" t="s">
        <v>219</v>
      </c>
      <c r="D45" s="179" t="s">
        <v>201</v>
      </c>
      <c r="E45" s="180">
        <v>8</v>
      </c>
      <c r="F45" s="180"/>
      <c r="G45" s="179"/>
      <c r="H45" s="168"/>
      <c r="I45" s="29"/>
      <c r="J45" s="29"/>
      <c r="K45" s="29"/>
      <c r="L45" s="29"/>
      <c r="M45" s="169"/>
      <c r="N45" s="29"/>
      <c r="O45" s="29"/>
      <c r="P45" s="29"/>
      <c r="Q45" s="29"/>
      <c r="R45" s="29"/>
      <c r="S45" s="29"/>
      <c r="T45" s="355"/>
      <c r="U45" s="245" t="str">
        <f t="shared" si="18"/>
        <v/>
      </c>
      <c r="V45" s="280" t="str">
        <f t="shared" si="19"/>
        <v/>
      </c>
      <c r="W45" s="281" t="str">
        <f t="shared" si="20"/>
        <v/>
      </c>
      <c r="X45" s="282"/>
      <c r="Y45" s="283">
        <f t="array" ref="Y45" xml:space="preserve"> SUM(--(H45:S45 &gt;Part4MaxEdits!H45:S45 ))</f>
        <v>0</v>
      </c>
      <c r="Z45" s="284">
        <f t="array" ref="Z45" xml:space="preserve"> SUM(--(H45:S45 &lt; 0 ))</f>
        <v>0</v>
      </c>
      <c r="AC45" s="284" t="str">
        <f t="array" ref="AC45">IF(MAX(DyRngPart4ValRow-DyRngPart4MaxRow)&lt;0,"",MAX(DyRngPart4ValRow-DyRngPart4MaxRow))</f>
        <v/>
      </c>
      <c r="AK45" s="333"/>
    </row>
    <row r="46" spans="1:37" x14ac:dyDescent="0.3">
      <c r="A46" s="133" t="s">
        <v>220</v>
      </c>
      <c r="B46" s="130"/>
      <c r="C46" s="176" t="s">
        <v>221</v>
      </c>
      <c r="D46" s="179" t="s">
        <v>201</v>
      </c>
      <c r="E46" s="180" t="s">
        <v>222</v>
      </c>
      <c r="F46" s="180"/>
      <c r="G46" s="179"/>
      <c r="H46" s="168"/>
      <c r="I46" s="29"/>
      <c r="J46" s="29"/>
      <c r="K46" s="29"/>
      <c r="L46" s="29"/>
      <c r="M46" s="169"/>
      <c r="N46" s="29"/>
      <c r="O46" s="29"/>
      <c r="P46" s="29"/>
      <c r="Q46" s="29"/>
      <c r="R46" s="29"/>
      <c r="S46" s="29"/>
      <c r="T46" s="355"/>
      <c r="U46" s="245" t="str">
        <f t="shared" si="18"/>
        <v/>
      </c>
      <c r="V46" s="280" t="str">
        <f t="shared" si="19"/>
        <v/>
      </c>
      <c r="W46" s="281" t="str">
        <f t="shared" si="20"/>
        <v/>
      </c>
      <c r="X46" s="282"/>
      <c r="Y46" s="283">
        <f t="array" ref="Y46" xml:space="preserve"> SUM(--(H46:S46 &gt;Part4MaxEdits!H46:S46 ))</f>
        <v>0</v>
      </c>
      <c r="Z46" s="284">
        <f t="array" ref="Z46" xml:space="preserve"> SUM(--(H46:S46 &lt; 0 ))</f>
        <v>0</v>
      </c>
      <c r="AC46" s="284" t="str">
        <f t="array" ref="AC46">IF(MAX(DyRngPart4ValRow-DyRngPart4MaxRow)&lt;0,"",MAX(DyRngPart4ValRow-DyRngPart4MaxRow))</f>
        <v/>
      </c>
      <c r="AK46" s="333"/>
    </row>
    <row r="47" spans="1:37" x14ac:dyDescent="0.3">
      <c r="A47" s="133" t="s">
        <v>223</v>
      </c>
      <c r="B47" s="130"/>
      <c r="C47" s="176" t="s">
        <v>224</v>
      </c>
      <c r="D47" s="179" t="s">
        <v>201</v>
      </c>
      <c r="E47" s="180">
        <v>9</v>
      </c>
      <c r="F47" s="180"/>
      <c r="G47" s="179"/>
      <c r="H47" s="168"/>
      <c r="I47" s="29"/>
      <c r="J47" s="29"/>
      <c r="K47" s="29"/>
      <c r="L47" s="29"/>
      <c r="M47" s="169"/>
      <c r="N47" s="29"/>
      <c r="O47" s="29"/>
      <c r="P47" s="29"/>
      <c r="Q47" s="29"/>
      <c r="R47" s="29"/>
      <c r="S47" s="29"/>
      <c r="T47" s="355"/>
      <c r="U47" s="245" t="str">
        <f t="shared" si="18"/>
        <v/>
      </c>
      <c r="V47" s="280" t="str">
        <f t="shared" si="19"/>
        <v/>
      </c>
      <c r="W47" s="281" t="str">
        <f t="shared" si="20"/>
        <v/>
      </c>
      <c r="X47" s="282"/>
      <c r="Y47" s="283">
        <f t="array" ref="Y47" xml:space="preserve"> SUM(--(H47:S47 &gt;Part4MaxEdits!H47:S47 ))</f>
        <v>0</v>
      </c>
      <c r="Z47" s="284">
        <f t="array" ref="Z47" xml:space="preserve"> SUM(--(H47:S47 &lt; 0 ))</f>
        <v>0</v>
      </c>
      <c r="AC47" s="284" t="str">
        <f t="array" ref="AC47">IF(MAX(DyRngPart4ValRow-DyRngPart4MaxRow)&lt;0,"",MAX(DyRngPart4ValRow-DyRngPart4MaxRow))</f>
        <v/>
      </c>
      <c r="AK47" s="333"/>
    </row>
    <row r="48" spans="1:37" x14ac:dyDescent="0.3">
      <c r="A48" s="133" t="s">
        <v>225</v>
      </c>
      <c r="B48" s="130"/>
      <c r="C48" s="176" t="s">
        <v>226</v>
      </c>
      <c r="D48" s="179" t="s">
        <v>201</v>
      </c>
      <c r="E48" s="180">
        <v>10</v>
      </c>
      <c r="F48" s="180"/>
      <c r="G48" s="179"/>
      <c r="H48" s="168"/>
      <c r="I48" s="29"/>
      <c r="J48" s="29"/>
      <c r="K48" s="29"/>
      <c r="L48" s="29"/>
      <c r="M48" s="169"/>
      <c r="N48" s="29"/>
      <c r="O48" s="29"/>
      <c r="P48" s="29"/>
      <c r="Q48" s="29"/>
      <c r="R48" s="29"/>
      <c r="S48" s="29"/>
      <c r="T48" s="355"/>
      <c r="U48" s="245" t="str">
        <f t="shared" si="18"/>
        <v/>
      </c>
      <c r="V48" s="280" t="str">
        <f t="shared" si="19"/>
        <v/>
      </c>
      <c r="W48" s="281" t="str">
        <f t="shared" si="20"/>
        <v/>
      </c>
      <c r="X48" s="282"/>
      <c r="Y48" s="283">
        <f t="array" ref="Y48" xml:space="preserve"> SUM(--(H48:S48 &gt;Part4MaxEdits!H48:S48 ))</f>
        <v>0</v>
      </c>
      <c r="Z48" s="284">
        <f t="array" ref="Z48" xml:space="preserve"> SUM(--(H48:S48 &lt; 0 ))</f>
        <v>0</v>
      </c>
      <c r="AC48" s="284" t="str">
        <f t="array" ref="AC48">IF(MAX(DyRngPart4ValRow-DyRngPart4MaxRow)&lt;0,"",MAX(DyRngPart4ValRow-DyRngPart4MaxRow))</f>
        <v/>
      </c>
      <c r="AK48" s="333"/>
    </row>
    <row r="49" spans="1:37" x14ac:dyDescent="0.3">
      <c r="A49" s="133" t="s">
        <v>227</v>
      </c>
      <c r="B49" s="130"/>
      <c r="C49" s="176" t="s">
        <v>228</v>
      </c>
      <c r="D49" s="179" t="s">
        <v>201</v>
      </c>
      <c r="E49" s="180">
        <v>99</v>
      </c>
      <c r="F49" s="180"/>
      <c r="G49" s="179"/>
      <c r="H49" s="168"/>
      <c r="I49" s="29"/>
      <c r="J49" s="29"/>
      <c r="K49" s="29"/>
      <c r="L49" s="29"/>
      <c r="M49" s="169"/>
      <c r="N49" s="29"/>
      <c r="O49" s="29"/>
      <c r="P49" s="29"/>
      <c r="Q49" s="29"/>
      <c r="R49" s="29"/>
      <c r="S49" s="29"/>
      <c r="T49" s="355"/>
      <c r="U49" s="245" t="str">
        <f t="shared" si="18"/>
        <v/>
      </c>
      <c r="V49" s="280" t="str">
        <f t="shared" si="19"/>
        <v/>
      </c>
      <c r="W49" s="281" t="str">
        <f t="shared" si="20"/>
        <v/>
      </c>
      <c r="X49" s="282"/>
      <c r="Y49" s="283">
        <f t="array" ref="Y49" xml:space="preserve"> SUM(--(H49:S49 &gt;Part4MaxEdits!H49:S49 ))</f>
        <v>0</v>
      </c>
      <c r="Z49" s="284">
        <f t="array" ref="Z49" xml:space="preserve"> SUM(--(H49:S49 &lt; 0 ))</f>
        <v>0</v>
      </c>
      <c r="AC49" s="284" t="str">
        <f t="array" ref="AC49">IF(MAX(DyRngPart4ValRow-DyRngPart4MaxRow)&lt;0,"",MAX(DyRngPart4ValRow-DyRngPart4MaxRow))</f>
        <v/>
      </c>
      <c r="AK49" s="333"/>
    </row>
    <row r="50" spans="1:37" x14ac:dyDescent="0.3">
      <c r="A50" s="25" t="s">
        <v>229</v>
      </c>
      <c r="B50" s="67"/>
      <c r="C50" s="359" t="s">
        <v>230</v>
      </c>
      <c r="D50" s="360" t="s">
        <v>201</v>
      </c>
      <c r="E50" s="361" t="s">
        <v>140</v>
      </c>
      <c r="F50" s="361"/>
      <c r="G50" s="360"/>
      <c r="H50" s="171">
        <f t="shared" ref="H50:S50" si="21">SUM(H37:H49)</f>
        <v>0</v>
      </c>
      <c r="I50" s="38">
        <f t="shared" si="21"/>
        <v>0</v>
      </c>
      <c r="J50" s="38">
        <f t="shared" si="21"/>
        <v>0</v>
      </c>
      <c r="K50" s="38">
        <f t="shared" si="21"/>
        <v>0</v>
      </c>
      <c r="L50" s="38">
        <f t="shared" si="21"/>
        <v>0</v>
      </c>
      <c r="M50" s="172">
        <f t="shared" si="21"/>
        <v>0</v>
      </c>
      <c r="N50" s="38">
        <f t="shared" si="21"/>
        <v>0</v>
      </c>
      <c r="O50" s="38">
        <f t="shared" si="21"/>
        <v>0</v>
      </c>
      <c r="P50" s="38">
        <f t="shared" si="21"/>
        <v>0</v>
      </c>
      <c r="Q50" s="38">
        <f t="shared" si="21"/>
        <v>0</v>
      </c>
      <c r="R50" s="38">
        <f t="shared" si="21"/>
        <v>0</v>
      </c>
      <c r="S50" s="38">
        <f t="shared" si="21"/>
        <v>0</v>
      </c>
      <c r="T50" s="362"/>
      <c r="U50" s="333"/>
      <c r="AK50" s="333"/>
    </row>
    <row r="51" spans="1:37" x14ac:dyDescent="0.3">
      <c r="A51" s="129" t="s">
        <v>231</v>
      </c>
      <c r="B51" s="130"/>
      <c r="C51" s="176" t="s">
        <v>232</v>
      </c>
      <c r="D51" s="176" t="s">
        <v>233</v>
      </c>
      <c r="E51" s="184"/>
      <c r="F51" s="184"/>
      <c r="G51" s="176"/>
      <c r="H51" s="168"/>
      <c r="I51" s="29"/>
      <c r="J51" s="29"/>
      <c r="K51" s="29"/>
      <c r="L51" s="29"/>
      <c r="M51" s="169"/>
      <c r="N51" s="29"/>
      <c r="O51" s="29"/>
      <c r="P51" s="29"/>
      <c r="Q51" s="29"/>
      <c r="R51" s="29"/>
      <c r="S51" s="29"/>
      <c r="T51" s="355"/>
      <c r="U51" s="245" t="str">
        <f t="shared" ref="U51:U57" si="22">IF((Y51+Z51)&gt;0,"&lt;== " &amp; V51 &amp;  IF(LEN(W51)&gt;0,";  ","") &amp;  W51, "" )</f>
        <v/>
      </c>
      <c r="V51" s="280" t="str">
        <f t="shared" ref="V51:V57" si="23">IF(Y51=0, "",
 IF(Y51=1, "WARNING: Expected range exceeded by " &amp; AC51,
  "WARNINGS: " &amp; Y51 &amp; " Expected range(s) exceeded" )
 )</f>
        <v/>
      </c>
      <c r="W51" s="281" t="str">
        <f t="shared" ref="W51:W57" si="24">IF(Z51&gt;0,  "ERROR(s): " &amp; Z51 &amp; " Negative value(s)","")</f>
        <v/>
      </c>
      <c r="X51" s="282"/>
      <c r="Y51" s="283">
        <f t="array" ref="Y51" xml:space="preserve"> SUM(--(H51:S51 &gt;Part4MaxEdits!H51:S51 ))</f>
        <v>0</v>
      </c>
      <c r="Z51" s="284">
        <f t="array" ref="Z51" xml:space="preserve"> SUM(--(H51:S51 &lt; 0 ))</f>
        <v>0</v>
      </c>
      <c r="AC51" s="284" t="str">
        <f t="array" ref="AC51">IF(MAX(DyRngPart4ValRow-DyRngPart4MaxRow)&lt;0,"",MAX(DyRngPart4ValRow-DyRngPart4MaxRow))</f>
        <v/>
      </c>
      <c r="AK51" s="333"/>
    </row>
    <row r="52" spans="1:37" x14ac:dyDescent="0.3">
      <c r="A52" s="129" t="s">
        <v>234</v>
      </c>
      <c r="B52" s="130"/>
      <c r="C52" s="176" t="s">
        <v>235</v>
      </c>
      <c r="D52" s="176" t="s">
        <v>236</v>
      </c>
      <c r="E52" s="184"/>
      <c r="F52" s="184"/>
      <c r="G52" s="176"/>
      <c r="H52" s="168"/>
      <c r="I52" s="29"/>
      <c r="J52" s="29"/>
      <c r="K52" s="29"/>
      <c r="L52" s="29"/>
      <c r="M52" s="169"/>
      <c r="N52" s="29"/>
      <c r="O52" s="29"/>
      <c r="P52" s="29"/>
      <c r="Q52" s="29"/>
      <c r="R52" s="29"/>
      <c r="S52" s="29"/>
      <c r="T52" s="355"/>
      <c r="U52" s="245" t="str">
        <f t="shared" si="22"/>
        <v/>
      </c>
      <c r="V52" s="280" t="str">
        <f t="shared" si="23"/>
        <v/>
      </c>
      <c r="W52" s="281" t="str">
        <f t="shared" si="24"/>
        <v/>
      </c>
      <c r="X52" s="282"/>
      <c r="Y52" s="283">
        <f t="array" ref="Y52" xml:space="preserve"> SUM(--(H52:S52 &gt;Part4MaxEdits!H52:S52 ))</f>
        <v>0</v>
      </c>
      <c r="Z52" s="284">
        <f t="array" ref="Z52" xml:space="preserve"> SUM(--(H52:S52 &lt; 0 ))</f>
        <v>0</v>
      </c>
      <c r="AC52" s="284" t="str">
        <f t="array" ref="AC52">IF(MAX(DyRngPart4ValRow-DyRngPart4MaxRow)&lt;0,"",MAX(DyRngPart4ValRow-DyRngPart4MaxRow))</f>
        <v/>
      </c>
      <c r="AK52" s="333"/>
    </row>
    <row r="53" spans="1:37" x14ac:dyDescent="0.3">
      <c r="A53" s="129" t="s">
        <v>237</v>
      </c>
      <c r="B53" s="130"/>
      <c r="C53" s="176" t="s">
        <v>238</v>
      </c>
      <c r="D53" s="176" t="s">
        <v>239</v>
      </c>
      <c r="E53" s="184"/>
      <c r="F53" s="184"/>
      <c r="G53" s="176"/>
      <c r="H53" s="168"/>
      <c r="I53" s="29"/>
      <c r="J53" s="29"/>
      <c r="K53" s="29"/>
      <c r="L53" s="29"/>
      <c r="M53" s="169"/>
      <c r="N53" s="29"/>
      <c r="O53" s="29"/>
      <c r="P53" s="29"/>
      <c r="Q53" s="29"/>
      <c r="R53" s="29"/>
      <c r="S53" s="29"/>
      <c r="T53" s="355"/>
      <c r="U53" s="245" t="str">
        <f t="shared" si="22"/>
        <v/>
      </c>
      <c r="V53" s="280" t="str">
        <f t="shared" si="23"/>
        <v/>
      </c>
      <c r="W53" s="281" t="str">
        <f t="shared" si="24"/>
        <v/>
      </c>
      <c r="X53" s="282"/>
      <c r="Y53" s="283">
        <f t="array" ref="Y53" xml:space="preserve"> SUM(--(H53:S53 &gt;Part4MaxEdits!H53:S53 ))</f>
        <v>0</v>
      </c>
      <c r="Z53" s="284">
        <f t="array" ref="Z53" xml:space="preserve"> SUM(--(H53:S53 &lt; 0 ))</f>
        <v>0</v>
      </c>
      <c r="AC53" s="284" t="str">
        <f t="array" ref="AC53">IF(MAX(DyRngPart4ValRow-DyRngPart4MaxRow)&lt;0,"",MAX(DyRngPart4ValRow-DyRngPart4MaxRow))</f>
        <v/>
      </c>
      <c r="AK53" s="333"/>
    </row>
    <row r="54" spans="1:37" x14ac:dyDescent="0.3">
      <c r="A54" s="129" t="s">
        <v>240</v>
      </c>
      <c r="B54" s="130"/>
      <c r="C54" s="176" t="s">
        <v>241</v>
      </c>
      <c r="D54" s="176" t="s">
        <v>242</v>
      </c>
      <c r="E54" s="184"/>
      <c r="F54" s="184"/>
      <c r="G54" s="176"/>
      <c r="H54" s="168"/>
      <c r="I54" s="29"/>
      <c r="J54" s="29"/>
      <c r="K54" s="29"/>
      <c r="L54" s="29"/>
      <c r="M54" s="169"/>
      <c r="N54" s="29"/>
      <c r="O54" s="29"/>
      <c r="P54" s="29"/>
      <c r="Q54" s="29"/>
      <c r="R54" s="29"/>
      <c r="S54" s="29"/>
      <c r="T54" s="355"/>
      <c r="U54" s="245" t="str">
        <f t="shared" si="22"/>
        <v/>
      </c>
      <c r="V54" s="280" t="str">
        <f t="shared" si="23"/>
        <v/>
      </c>
      <c r="W54" s="281" t="str">
        <f t="shared" si="24"/>
        <v/>
      </c>
      <c r="X54" s="282"/>
      <c r="Y54" s="283">
        <f t="array" ref="Y54" xml:space="preserve"> SUM(--(H54:S54 &gt;Part4MaxEdits!H54:S54 ))</f>
        <v>0</v>
      </c>
      <c r="Z54" s="284">
        <f t="array" ref="Z54" xml:space="preserve"> SUM(--(H54:S54 &lt; 0 ))</f>
        <v>0</v>
      </c>
      <c r="AC54" s="284" t="str">
        <f t="array" ref="AC54">IF(MAX(DyRngPart4ValRow-DyRngPart4MaxRow)&lt;0,"",MAX(DyRngPart4ValRow-DyRngPart4MaxRow))</f>
        <v/>
      </c>
      <c r="AK54" s="333"/>
    </row>
    <row r="55" spans="1:37" x14ac:dyDescent="0.3">
      <c r="A55" s="503" t="s">
        <v>243</v>
      </c>
      <c r="B55" s="504"/>
      <c r="C55" s="176" t="s">
        <v>244</v>
      </c>
      <c r="D55" s="177" t="s">
        <v>245</v>
      </c>
      <c r="E55" s="178" t="s">
        <v>246</v>
      </c>
      <c r="F55" s="178"/>
      <c r="G55" s="177"/>
      <c r="H55" s="358"/>
      <c r="I55" s="32"/>
      <c r="J55" s="32"/>
      <c r="K55" s="32"/>
      <c r="L55" s="32"/>
      <c r="M55" s="170"/>
      <c r="N55" s="32"/>
      <c r="O55" s="32"/>
      <c r="P55" s="32"/>
      <c r="Q55" s="32"/>
      <c r="R55" s="32"/>
      <c r="S55" s="32"/>
      <c r="T55" s="355"/>
      <c r="U55" s="245" t="str">
        <f t="shared" si="22"/>
        <v/>
      </c>
      <c r="V55" s="280" t="str">
        <f t="shared" si="23"/>
        <v/>
      </c>
      <c r="W55" s="281" t="str">
        <f t="shared" si="24"/>
        <v/>
      </c>
      <c r="X55" s="282"/>
      <c r="Y55" s="283">
        <f t="array" ref="Y55" xml:space="preserve"> SUM(--(H55:S55 &gt;Part4MaxEdits!H55:S55 ))</f>
        <v>0</v>
      </c>
      <c r="Z55" s="284">
        <f t="array" ref="Z55" xml:space="preserve"> SUM(--(H55:S55 &lt; 0 ))</f>
        <v>0</v>
      </c>
      <c r="AC55" s="284" t="str">
        <f t="array" ref="AC55">IF(MAX(DyRngPart4ValRow-DyRngPart4MaxRow)&lt;0,"",MAX(DyRngPart4ValRow-DyRngPart4MaxRow))</f>
        <v/>
      </c>
      <c r="AK55" s="333"/>
    </row>
    <row r="56" spans="1:37" x14ac:dyDescent="0.3">
      <c r="A56" s="505" t="s">
        <v>247</v>
      </c>
      <c r="B56" s="506"/>
      <c r="C56" s="176" t="s">
        <v>248</v>
      </c>
      <c r="D56" s="179" t="s">
        <v>245</v>
      </c>
      <c r="E56" s="180" t="s">
        <v>249</v>
      </c>
      <c r="F56" s="180"/>
      <c r="G56" s="179"/>
      <c r="H56" s="168"/>
      <c r="I56" s="29"/>
      <c r="J56" s="29"/>
      <c r="K56" s="29"/>
      <c r="L56" s="29"/>
      <c r="M56" s="169"/>
      <c r="N56" s="29"/>
      <c r="O56" s="29"/>
      <c r="P56" s="29"/>
      <c r="Q56" s="29"/>
      <c r="R56" s="29"/>
      <c r="S56" s="29"/>
      <c r="T56" s="355"/>
      <c r="U56" s="245" t="str">
        <f t="shared" si="22"/>
        <v/>
      </c>
      <c r="V56" s="280" t="str">
        <f t="shared" si="23"/>
        <v/>
      </c>
      <c r="W56" s="281" t="str">
        <f t="shared" si="24"/>
        <v/>
      </c>
      <c r="X56" s="282"/>
      <c r="Y56" s="283">
        <f t="array" ref="Y56" xml:space="preserve"> SUM(--(H56:S56 &gt;Part4MaxEdits!H56:S56 ))</f>
        <v>0</v>
      </c>
      <c r="Z56" s="284">
        <f t="array" ref="Z56" xml:space="preserve"> SUM(--(H56:S56 &lt; 0 ))</f>
        <v>0</v>
      </c>
      <c r="AC56" s="284" t="str">
        <f t="array" ref="AC56">IF(MAX(DyRngPart4ValRow-DyRngPart4MaxRow)&lt;0,"",MAX(DyRngPart4ValRow-DyRngPart4MaxRow))</f>
        <v/>
      </c>
      <c r="AK56" s="333"/>
    </row>
    <row r="57" spans="1:37" x14ac:dyDescent="0.3">
      <c r="A57" s="505" t="s">
        <v>250</v>
      </c>
      <c r="B57" s="506"/>
      <c r="C57" s="176" t="s">
        <v>251</v>
      </c>
      <c r="D57" s="179" t="s">
        <v>245</v>
      </c>
      <c r="E57" s="180" t="s">
        <v>252</v>
      </c>
      <c r="F57" s="180"/>
      <c r="G57" s="179"/>
      <c r="H57" s="168"/>
      <c r="I57" s="29"/>
      <c r="J57" s="29"/>
      <c r="K57" s="29"/>
      <c r="L57" s="29"/>
      <c r="M57" s="169"/>
      <c r="N57" s="29"/>
      <c r="O57" s="29"/>
      <c r="P57" s="29"/>
      <c r="Q57" s="29"/>
      <c r="R57" s="29"/>
      <c r="S57" s="29"/>
      <c r="T57" s="355"/>
      <c r="U57" s="245" t="str">
        <f t="shared" si="22"/>
        <v/>
      </c>
      <c r="V57" s="280" t="str">
        <f t="shared" si="23"/>
        <v/>
      </c>
      <c r="W57" s="281" t="str">
        <f t="shared" si="24"/>
        <v/>
      </c>
      <c r="X57" s="282"/>
      <c r="Y57" s="283">
        <f t="array" ref="Y57" xml:space="preserve"> SUM(--(H57:S57 &gt;Part4MaxEdits!H57:S57 ))</f>
        <v>0</v>
      </c>
      <c r="Z57" s="284">
        <f t="array" ref="Z57" xml:space="preserve"> SUM(--(H57:S57 &lt; 0 ))</f>
        <v>0</v>
      </c>
      <c r="AC57" s="284" t="str">
        <f t="array" ref="AC57">IF(MAX(DyRngPart4ValRow-DyRngPart4MaxRow)&lt;0,"",MAX(DyRngPart4ValRow-DyRngPart4MaxRow))</f>
        <v/>
      </c>
      <c r="AK57" s="333"/>
    </row>
    <row r="58" spans="1:37" x14ac:dyDescent="0.3">
      <c r="A58" s="507" t="s">
        <v>253</v>
      </c>
      <c r="B58" s="508"/>
      <c r="C58" s="359" t="s">
        <v>254</v>
      </c>
      <c r="D58" s="360" t="s">
        <v>245</v>
      </c>
      <c r="E58" s="361" t="s">
        <v>140</v>
      </c>
      <c r="F58" s="361"/>
      <c r="G58" s="360"/>
      <c r="H58" s="171">
        <f t="shared" ref="H58:M58" si="25">SUM(H55:H57)</f>
        <v>0</v>
      </c>
      <c r="I58" s="38">
        <f t="shared" si="25"/>
        <v>0</v>
      </c>
      <c r="J58" s="38">
        <f t="shared" si="25"/>
        <v>0</v>
      </c>
      <c r="K58" s="38">
        <f t="shared" si="25"/>
        <v>0</v>
      </c>
      <c r="L58" s="38">
        <f t="shared" si="25"/>
        <v>0</v>
      </c>
      <c r="M58" s="172">
        <f t="shared" si="25"/>
        <v>0</v>
      </c>
      <c r="N58" s="38">
        <f t="shared" ref="N58:S58" si="26">SUM(N55:N57)</f>
        <v>0</v>
      </c>
      <c r="O58" s="38">
        <f t="shared" si="26"/>
        <v>0</v>
      </c>
      <c r="P58" s="38">
        <f t="shared" si="26"/>
        <v>0</v>
      </c>
      <c r="Q58" s="38">
        <f t="shared" si="26"/>
        <v>0</v>
      </c>
      <c r="R58" s="38">
        <f t="shared" si="26"/>
        <v>0</v>
      </c>
      <c r="S58" s="38">
        <f t="shared" si="26"/>
        <v>0</v>
      </c>
      <c r="T58" s="362"/>
      <c r="U58" s="333"/>
      <c r="AK58" s="333"/>
    </row>
    <row r="59" spans="1:37" x14ac:dyDescent="0.3">
      <c r="A59" s="133" t="s">
        <v>255</v>
      </c>
      <c r="B59" s="357"/>
      <c r="C59" s="176" t="s">
        <v>256</v>
      </c>
      <c r="D59" s="187" t="s">
        <v>257</v>
      </c>
      <c r="E59" s="180" t="s">
        <v>258</v>
      </c>
      <c r="F59" s="180"/>
      <c r="G59" s="179"/>
      <c r="H59" s="168"/>
      <c r="I59" s="29"/>
      <c r="J59" s="29"/>
      <c r="K59" s="29"/>
      <c r="L59" s="29"/>
      <c r="M59" s="169"/>
      <c r="N59" s="29"/>
      <c r="O59" s="29"/>
      <c r="P59" s="29"/>
      <c r="Q59" s="29"/>
      <c r="R59" s="29"/>
      <c r="S59" s="29"/>
      <c r="T59" s="355"/>
      <c r="U59" s="245" t="str">
        <f>IF((Y59+Z59)&gt;0,"&lt;== " &amp; V59 &amp;  IF(LEN(W59)&gt;0,";  ","") &amp;  W59, "" )</f>
        <v/>
      </c>
      <c r="V59" s="280" t="str">
        <f>IF(Y59=0, "",
 IF(Y59=1, "WARNING: Expected range exceeded by " &amp; AC59,
  "WARNINGS: " &amp; Y59 &amp; " Expected range(s) exceeded" )
 )</f>
        <v/>
      </c>
      <c r="W59" s="281" t="str">
        <f>IF(Z59&gt;0,  "ERROR(s): " &amp; Z59 &amp; " Negative value(s)","")</f>
        <v/>
      </c>
      <c r="X59" s="282"/>
      <c r="Y59" s="283">
        <f t="array" ref="Y59" xml:space="preserve"> SUM(--(H59:S59 &gt;Part4MaxEdits!H59:S59 ))</f>
        <v>0</v>
      </c>
      <c r="Z59" s="284">
        <f t="array" ref="Z59" xml:space="preserve"> SUM(--(H59:S59 &lt; 0 ))</f>
        <v>0</v>
      </c>
      <c r="AC59" s="284" t="str">
        <f t="array" ref="AC59">IF(MAX(DyRngPart4ValRow-DyRngPart4MaxRow)&lt;0,"",MAX(DyRngPart4ValRow-DyRngPart4MaxRow))</f>
        <v/>
      </c>
      <c r="AK59" s="333"/>
    </row>
    <row r="60" spans="1:37" x14ac:dyDescent="0.3">
      <c r="A60" s="507" t="s">
        <v>259</v>
      </c>
      <c r="B60" s="508"/>
      <c r="C60" s="359" t="s">
        <v>260</v>
      </c>
      <c r="D60" s="368" t="s">
        <v>261</v>
      </c>
      <c r="E60" s="368" t="s">
        <v>140</v>
      </c>
      <c r="F60" s="368"/>
      <c r="G60" s="368"/>
      <c r="H60" s="171">
        <f>SUM(H59+H58)</f>
        <v>0</v>
      </c>
      <c r="I60" s="38">
        <f t="shared" ref="I60:N60" si="27">SUM(I59+I58)</f>
        <v>0</v>
      </c>
      <c r="J60" s="38">
        <f t="shared" si="27"/>
        <v>0</v>
      </c>
      <c r="K60" s="38">
        <f t="shared" si="27"/>
        <v>0</v>
      </c>
      <c r="L60" s="38">
        <f t="shared" si="27"/>
        <v>0</v>
      </c>
      <c r="M60" s="172">
        <f t="shared" si="27"/>
        <v>0</v>
      </c>
      <c r="N60" s="38">
        <f t="shared" si="27"/>
        <v>0</v>
      </c>
      <c r="O60" s="38">
        <f>SUM(O59+O58)</f>
        <v>0</v>
      </c>
      <c r="P60" s="38">
        <f>SUM(P59+P58)</f>
        <v>0</v>
      </c>
      <c r="Q60" s="38">
        <f>SUM(Q59+Q58)</f>
        <v>0</v>
      </c>
      <c r="R60" s="38">
        <f>SUM(R59+R58)</f>
        <v>0</v>
      </c>
      <c r="S60" s="38">
        <f>SUM(S59+S58)</f>
        <v>0</v>
      </c>
      <c r="T60" s="362"/>
      <c r="U60" s="333"/>
      <c r="AK60" s="333"/>
    </row>
    <row r="61" spans="1:37" x14ac:dyDescent="0.3">
      <c r="A61" s="134" t="s">
        <v>262</v>
      </c>
      <c r="B61" s="369"/>
      <c r="C61" s="176" t="s">
        <v>263</v>
      </c>
      <c r="D61" s="189" t="s">
        <v>264</v>
      </c>
      <c r="E61" s="190"/>
      <c r="F61" s="190"/>
      <c r="G61" s="190"/>
      <c r="H61" s="370"/>
      <c r="I61" s="371"/>
      <c r="J61" s="371"/>
      <c r="K61" s="371"/>
      <c r="L61" s="371"/>
      <c r="M61" s="372"/>
      <c r="N61" s="371"/>
      <c r="O61" s="371"/>
      <c r="P61" s="371"/>
      <c r="Q61" s="371"/>
      <c r="R61" s="371"/>
      <c r="S61" s="371"/>
      <c r="T61" s="373"/>
      <c r="U61" s="333"/>
      <c r="AK61" s="333"/>
    </row>
    <row r="62" spans="1:37" x14ac:dyDescent="0.3">
      <c r="A62" s="523" t="s">
        <v>265</v>
      </c>
      <c r="B62" s="523"/>
      <c r="C62" s="176" t="s">
        <v>266</v>
      </c>
      <c r="D62" s="176" t="s">
        <v>267</v>
      </c>
      <c r="E62" s="176"/>
      <c r="F62" s="176"/>
      <c r="G62" s="176"/>
      <c r="H62" s="168"/>
      <c r="I62" s="29"/>
      <c r="J62" s="29"/>
      <c r="K62" s="29"/>
      <c r="L62" s="29"/>
      <c r="M62" s="169"/>
      <c r="N62" s="29"/>
      <c r="O62" s="29"/>
      <c r="P62" s="29"/>
      <c r="Q62" s="29"/>
      <c r="R62" s="29"/>
      <c r="S62" s="29"/>
      <c r="T62" s="355"/>
      <c r="U62" s="245" t="str">
        <f t="shared" ref="U62:U72" si="28">IF((Y62+Z62)&gt;0,"&lt;== " &amp; V62 &amp;  IF(LEN(W62)&gt;0,";  ","") &amp;  W62, "" )</f>
        <v/>
      </c>
      <c r="V62" s="280" t="str">
        <f t="shared" ref="V62:V72" si="29">IF(Y62=0, "",
 IF(Y62=1, "WARNING: Expected range exceeded by " &amp; AC62,
  "WARNINGS: " &amp; Y62 &amp; " Expected range(s) exceeded" )
 )</f>
        <v/>
      </c>
      <c r="W62" s="281" t="str">
        <f t="shared" ref="W62:W72" si="30">IF(Z62&gt;0,  "ERROR(s): " &amp; Z62 &amp; " Negative value(s)","")</f>
        <v/>
      </c>
      <c r="X62" s="282"/>
      <c r="Y62" s="283">
        <f t="array" ref="Y62" xml:space="preserve"> SUM(--(H62:S62 &gt;Part4MaxEdits!H62:S62 ))</f>
        <v>0</v>
      </c>
      <c r="Z62" s="284">
        <f t="array" ref="Z62" xml:space="preserve"> SUM(--(H62:S62 &lt; 0 ))</f>
        <v>0</v>
      </c>
      <c r="AC62" s="284" t="str">
        <f t="array" ref="AC62">IF(MAX(DyRngPart4ValRow-DyRngPart4MaxRow)&lt;0,"",MAX(DyRngPart4ValRow-DyRngPart4MaxRow))</f>
        <v/>
      </c>
      <c r="AK62" s="333"/>
    </row>
    <row r="63" spans="1:37" x14ac:dyDescent="0.3">
      <c r="A63" s="524" t="s">
        <v>268</v>
      </c>
      <c r="B63" s="525"/>
      <c r="C63" s="176" t="s">
        <v>269</v>
      </c>
      <c r="D63" s="176" t="s">
        <v>270</v>
      </c>
      <c r="E63" s="176"/>
      <c r="F63" s="176"/>
      <c r="G63" s="176"/>
      <c r="H63" s="168"/>
      <c r="I63" s="29"/>
      <c r="J63" s="29"/>
      <c r="K63" s="29"/>
      <c r="L63" s="29"/>
      <c r="M63" s="169"/>
      <c r="N63" s="29"/>
      <c r="O63" s="29"/>
      <c r="P63" s="29"/>
      <c r="Q63" s="29"/>
      <c r="R63" s="29"/>
      <c r="S63" s="29"/>
      <c r="T63" s="355"/>
      <c r="U63" s="245" t="str">
        <f t="shared" si="28"/>
        <v/>
      </c>
      <c r="V63" s="280" t="str">
        <f t="shared" si="29"/>
        <v/>
      </c>
      <c r="W63" s="281" t="str">
        <f t="shared" si="30"/>
        <v/>
      </c>
      <c r="X63" s="282"/>
      <c r="Y63" s="283">
        <f t="array" ref="Y63" xml:space="preserve"> SUM(--(H63:S63 &gt;Part4MaxEdits!H63:S63 ))</f>
        <v>0</v>
      </c>
      <c r="Z63" s="284">
        <f t="array" ref="Z63" xml:space="preserve"> SUM(--(H63:S63 &lt; 0 ))</f>
        <v>0</v>
      </c>
      <c r="AC63" s="284" t="str">
        <f t="array" ref="AC63">IF(MAX(DyRngPart4ValRow-DyRngPart4MaxRow)&lt;0,"",MAX(DyRngPart4ValRow-DyRngPart4MaxRow))</f>
        <v/>
      </c>
      <c r="AK63" s="333"/>
    </row>
    <row r="64" spans="1:37" x14ac:dyDescent="0.3">
      <c r="A64" s="524" t="s">
        <v>271</v>
      </c>
      <c r="B64" s="525"/>
      <c r="C64" s="176" t="s">
        <v>272</v>
      </c>
      <c r="D64" s="176" t="s">
        <v>273</v>
      </c>
      <c r="E64" s="176"/>
      <c r="F64" s="176"/>
      <c r="G64" s="176"/>
      <c r="H64" s="168"/>
      <c r="I64" s="29"/>
      <c r="J64" s="29"/>
      <c r="K64" s="29"/>
      <c r="L64" s="29"/>
      <c r="M64" s="169"/>
      <c r="N64" s="29"/>
      <c r="O64" s="29"/>
      <c r="P64" s="29"/>
      <c r="Q64" s="29"/>
      <c r="R64" s="29"/>
      <c r="S64" s="29"/>
      <c r="T64" s="355"/>
      <c r="U64" s="245" t="str">
        <f t="shared" si="28"/>
        <v/>
      </c>
      <c r="V64" s="280" t="str">
        <f t="shared" si="29"/>
        <v/>
      </c>
      <c r="W64" s="281" t="str">
        <f t="shared" si="30"/>
        <v/>
      </c>
      <c r="X64" s="282"/>
      <c r="Y64" s="283">
        <f t="array" ref="Y64" xml:space="preserve"> SUM(--(H64:S64 &gt;Part4MaxEdits!H64:S64 ))</f>
        <v>0</v>
      </c>
      <c r="Z64" s="284">
        <f t="array" ref="Z64" xml:space="preserve"> SUM(--(H64:S64 &lt; 0 ))</f>
        <v>0</v>
      </c>
      <c r="AC64" s="284" t="str">
        <f t="array" ref="AC64">IF(MAX(DyRngPart4ValRow-DyRngPart4MaxRow)&lt;0,"",MAX(DyRngPart4ValRow-DyRngPart4MaxRow))</f>
        <v/>
      </c>
      <c r="AK64" s="333"/>
    </row>
    <row r="65" spans="1:37" x14ac:dyDescent="0.3">
      <c r="A65" s="524" t="s">
        <v>274</v>
      </c>
      <c r="B65" s="525"/>
      <c r="C65" s="176" t="s">
        <v>275</v>
      </c>
      <c r="D65" s="176" t="s">
        <v>276</v>
      </c>
      <c r="E65" s="176"/>
      <c r="F65" s="176"/>
      <c r="G65" s="176"/>
      <c r="H65" s="168"/>
      <c r="I65" s="29"/>
      <c r="J65" s="29"/>
      <c r="K65" s="29"/>
      <c r="L65" s="29"/>
      <c r="M65" s="169"/>
      <c r="N65" s="29"/>
      <c r="O65" s="29"/>
      <c r="P65" s="29"/>
      <c r="Q65" s="29"/>
      <c r="R65" s="29"/>
      <c r="S65" s="29"/>
      <c r="T65" s="355"/>
      <c r="U65" s="245" t="str">
        <f t="shared" si="28"/>
        <v/>
      </c>
      <c r="V65" s="280" t="str">
        <f t="shared" si="29"/>
        <v/>
      </c>
      <c r="W65" s="281" t="str">
        <f t="shared" si="30"/>
        <v/>
      </c>
      <c r="X65" s="282"/>
      <c r="Y65" s="283">
        <f t="array" ref="Y65" xml:space="preserve"> SUM(--(H65:S65 &gt;Part4MaxEdits!H65:S65 ))</f>
        <v>0</v>
      </c>
      <c r="Z65" s="284">
        <f t="array" ref="Z65" xml:space="preserve"> SUM(--(H65:S65 &lt; 0 ))</f>
        <v>0</v>
      </c>
      <c r="AC65" s="284" t="str">
        <f t="array" ref="AC65">IF(MAX(DyRngPart4ValRow-DyRngPart4MaxRow)&lt;0,"",MAX(DyRngPart4ValRow-DyRngPart4MaxRow))</f>
        <v/>
      </c>
      <c r="AK65" s="333"/>
    </row>
    <row r="66" spans="1:37" x14ac:dyDescent="0.3">
      <c r="A66" s="524" t="s">
        <v>277</v>
      </c>
      <c r="B66" s="525"/>
      <c r="C66" s="176" t="s">
        <v>278</v>
      </c>
      <c r="D66" s="176" t="s">
        <v>279</v>
      </c>
      <c r="E66" s="176"/>
      <c r="F66" s="176"/>
      <c r="G66" s="176"/>
      <c r="H66" s="168"/>
      <c r="I66" s="29"/>
      <c r="J66" s="29"/>
      <c r="K66" s="29"/>
      <c r="L66" s="29"/>
      <c r="M66" s="169"/>
      <c r="N66" s="29"/>
      <c r="O66" s="29"/>
      <c r="P66" s="29"/>
      <c r="Q66" s="29"/>
      <c r="R66" s="29"/>
      <c r="S66" s="29"/>
      <c r="T66" s="355"/>
      <c r="U66" s="245" t="str">
        <f t="shared" si="28"/>
        <v/>
      </c>
      <c r="V66" s="280" t="str">
        <f t="shared" si="29"/>
        <v/>
      </c>
      <c r="W66" s="281" t="str">
        <f t="shared" si="30"/>
        <v/>
      </c>
      <c r="X66" s="282"/>
      <c r="Y66" s="283">
        <f t="array" ref="Y66" xml:space="preserve"> SUM(--(H66:S66 &gt;Part4MaxEdits!H66:S66 ))</f>
        <v>0</v>
      </c>
      <c r="Z66" s="284">
        <f t="array" ref="Z66" xml:space="preserve"> SUM(--(H66:S66 &lt; 0 ))</f>
        <v>0</v>
      </c>
      <c r="AC66" s="284" t="str">
        <f t="array" ref="AC66">IF(MAX(DyRngPart4ValRow-DyRngPart4MaxRow)&lt;0,"",MAX(DyRngPart4ValRow-DyRngPart4MaxRow))</f>
        <v/>
      </c>
      <c r="AK66" s="333"/>
    </row>
    <row r="67" spans="1:37" x14ac:dyDescent="0.3">
      <c r="A67" s="524" t="s">
        <v>280</v>
      </c>
      <c r="B67" s="525"/>
      <c r="C67" s="176" t="s">
        <v>281</v>
      </c>
      <c r="D67" s="176" t="s">
        <v>282</v>
      </c>
      <c r="E67" s="176"/>
      <c r="F67" s="176"/>
      <c r="G67" s="176"/>
      <c r="H67" s="168"/>
      <c r="I67" s="29"/>
      <c r="J67" s="29"/>
      <c r="K67" s="29"/>
      <c r="L67" s="29"/>
      <c r="M67" s="169"/>
      <c r="N67" s="29"/>
      <c r="O67" s="29"/>
      <c r="P67" s="29"/>
      <c r="Q67" s="29"/>
      <c r="R67" s="29"/>
      <c r="S67" s="29"/>
      <c r="T67" s="355"/>
      <c r="U67" s="245" t="str">
        <f t="shared" si="28"/>
        <v/>
      </c>
      <c r="V67" s="280" t="str">
        <f t="shared" si="29"/>
        <v/>
      </c>
      <c r="W67" s="281" t="str">
        <f t="shared" si="30"/>
        <v/>
      </c>
      <c r="X67" s="282"/>
      <c r="Y67" s="283">
        <f t="array" ref="Y67" xml:space="preserve"> SUM(--(H67:S67 &gt;Part4MaxEdits!H67:S67 ))</f>
        <v>0</v>
      </c>
      <c r="Z67" s="284">
        <f t="array" ref="Z67" xml:space="preserve"> SUM(--(H67:S67 &lt; 0 ))</f>
        <v>0</v>
      </c>
      <c r="AC67" s="284" t="str">
        <f t="array" ref="AC67">IF(MAX(DyRngPart4ValRow-DyRngPart4MaxRow)&lt;0,"",MAX(DyRngPart4ValRow-DyRngPart4MaxRow))</f>
        <v/>
      </c>
      <c r="AK67" s="333"/>
    </row>
    <row r="68" spans="1:37" x14ac:dyDescent="0.3">
      <c r="A68" s="524" t="s">
        <v>283</v>
      </c>
      <c r="B68" s="525"/>
      <c r="C68" s="176" t="s">
        <v>284</v>
      </c>
      <c r="D68" s="176" t="s">
        <v>285</v>
      </c>
      <c r="E68" s="176"/>
      <c r="F68" s="176"/>
      <c r="G68" s="176"/>
      <c r="H68" s="168"/>
      <c r="I68" s="29"/>
      <c r="J68" s="29"/>
      <c r="K68" s="29"/>
      <c r="L68" s="29"/>
      <c r="M68" s="169"/>
      <c r="N68" s="29"/>
      <c r="O68" s="29"/>
      <c r="P68" s="29"/>
      <c r="Q68" s="29"/>
      <c r="R68" s="29"/>
      <c r="S68" s="29"/>
      <c r="T68" s="355"/>
      <c r="U68" s="245" t="str">
        <f t="shared" si="28"/>
        <v/>
      </c>
      <c r="V68" s="280" t="str">
        <f t="shared" si="29"/>
        <v/>
      </c>
      <c r="W68" s="281" t="str">
        <f t="shared" si="30"/>
        <v/>
      </c>
      <c r="X68" s="282"/>
      <c r="Y68" s="283">
        <f t="array" ref="Y68" xml:space="preserve"> SUM(--(H68:S68 &gt;Part4MaxEdits!H68:S68 ))</f>
        <v>0</v>
      </c>
      <c r="Z68" s="284">
        <f t="array" ref="Z68" xml:space="preserve"> SUM(--(H68:S68 &lt; 0 ))</f>
        <v>0</v>
      </c>
      <c r="AC68" s="284" t="str">
        <f t="array" ref="AC68">IF(MAX(DyRngPart4ValRow-DyRngPart4MaxRow)&lt;0,"",MAX(DyRngPart4ValRow-DyRngPart4MaxRow))</f>
        <v/>
      </c>
      <c r="AK68" s="333"/>
    </row>
    <row r="69" spans="1:37" x14ac:dyDescent="0.3">
      <c r="A69" s="524" t="s">
        <v>286</v>
      </c>
      <c r="B69" s="525"/>
      <c r="C69" s="176" t="s">
        <v>287</v>
      </c>
      <c r="D69" s="176" t="s">
        <v>288</v>
      </c>
      <c r="E69" s="176"/>
      <c r="F69" s="176"/>
      <c r="G69" s="176"/>
      <c r="H69" s="168"/>
      <c r="I69" s="29"/>
      <c r="J69" s="29"/>
      <c r="K69" s="29"/>
      <c r="L69" s="29"/>
      <c r="M69" s="169"/>
      <c r="N69" s="29"/>
      <c r="O69" s="29"/>
      <c r="P69" s="29"/>
      <c r="Q69" s="29"/>
      <c r="R69" s="29"/>
      <c r="S69" s="29"/>
      <c r="T69" s="355"/>
      <c r="U69" s="245" t="str">
        <f t="shared" si="28"/>
        <v/>
      </c>
      <c r="V69" s="280" t="str">
        <f t="shared" si="29"/>
        <v/>
      </c>
      <c r="W69" s="281" t="str">
        <f t="shared" si="30"/>
        <v/>
      </c>
      <c r="X69" s="282"/>
      <c r="Y69" s="283">
        <f t="array" ref="Y69" xml:space="preserve"> SUM(--(H69:S69 &gt;Part4MaxEdits!H69:S69 ))</f>
        <v>0</v>
      </c>
      <c r="Z69" s="284">
        <f t="array" ref="Z69" xml:space="preserve"> SUM(--(H69:S69 &lt; 0 ))</f>
        <v>0</v>
      </c>
      <c r="AC69" s="284" t="str">
        <f t="array" ref="AC69">IF(MAX(DyRngPart4ValRow-DyRngPart4MaxRow)&lt;0,"",MAX(DyRngPart4ValRow-DyRngPart4MaxRow))</f>
        <v/>
      </c>
      <c r="AK69" s="333"/>
    </row>
    <row r="70" spans="1:37" x14ac:dyDescent="0.3">
      <c r="A70" s="524" t="s">
        <v>289</v>
      </c>
      <c r="B70" s="525"/>
      <c r="C70" s="176" t="s">
        <v>290</v>
      </c>
      <c r="D70" s="176" t="s">
        <v>291</v>
      </c>
      <c r="E70" s="176"/>
      <c r="F70" s="176"/>
      <c r="G70" s="176"/>
      <c r="H70" s="168"/>
      <c r="I70" s="29"/>
      <c r="J70" s="29"/>
      <c r="K70" s="29"/>
      <c r="L70" s="29"/>
      <c r="M70" s="169"/>
      <c r="N70" s="29"/>
      <c r="O70" s="29"/>
      <c r="P70" s="29"/>
      <c r="Q70" s="29"/>
      <c r="R70" s="29"/>
      <c r="S70" s="29"/>
      <c r="T70" s="355"/>
      <c r="U70" s="245" t="str">
        <f t="shared" si="28"/>
        <v/>
      </c>
      <c r="V70" s="280" t="str">
        <f t="shared" si="29"/>
        <v/>
      </c>
      <c r="W70" s="281" t="str">
        <f t="shared" si="30"/>
        <v/>
      </c>
      <c r="X70" s="282"/>
      <c r="Y70" s="283">
        <f t="array" ref="Y70" xml:space="preserve"> SUM(--(H70:S70 &gt;Part4MaxEdits!H70:S70 ))</f>
        <v>0</v>
      </c>
      <c r="Z70" s="284">
        <f t="array" ref="Z70" xml:space="preserve"> SUM(--(H70:S70 &lt; 0 ))</f>
        <v>0</v>
      </c>
      <c r="AC70" s="284" t="str">
        <f t="array" ref="AC70">IF(MAX(DyRngPart4ValRow-DyRngPart4MaxRow)&lt;0,"",MAX(DyRngPart4ValRow-DyRngPart4MaxRow))</f>
        <v/>
      </c>
      <c r="AK70" s="333"/>
    </row>
    <row r="71" spans="1:37" ht="15" thickBot="1" x14ac:dyDescent="0.35">
      <c r="A71" s="524" t="s">
        <v>292</v>
      </c>
      <c r="B71" s="525"/>
      <c r="C71" s="176" t="s">
        <v>293</v>
      </c>
      <c r="D71" s="176" t="s">
        <v>294</v>
      </c>
      <c r="E71" s="176"/>
      <c r="F71" s="176"/>
      <c r="G71" s="176"/>
      <c r="H71" s="168"/>
      <c r="I71" s="29"/>
      <c r="J71" s="29"/>
      <c r="K71" s="29"/>
      <c r="L71" s="29"/>
      <c r="M71" s="169"/>
      <c r="N71" s="29"/>
      <c r="O71" s="29"/>
      <c r="P71" s="29"/>
      <c r="Q71" s="29"/>
      <c r="R71" s="29"/>
      <c r="S71" s="29"/>
      <c r="T71" s="355"/>
      <c r="U71" s="245" t="str">
        <f t="shared" si="28"/>
        <v/>
      </c>
      <c r="V71" s="280" t="str">
        <f t="shared" si="29"/>
        <v/>
      </c>
      <c r="W71" s="281" t="str">
        <f t="shared" si="30"/>
        <v/>
      </c>
      <c r="X71" s="282"/>
      <c r="Y71" s="283">
        <f t="array" ref="Y71" xml:space="preserve"> SUM(--(H71:S71 &gt;Part4MaxEdits!H71:S71 ))</f>
        <v>0</v>
      </c>
      <c r="Z71" s="284">
        <f t="array" ref="Z71" xml:space="preserve"> SUM(--(H71:S71 &lt; 0 ))</f>
        <v>0</v>
      </c>
      <c r="AC71" s="284" t="str">
        <f t="array" ref="AC71">IF(MAX(DyRngPart4ValRow-DyRngPart4MaxRow)&lt;0,"",MAX(DyRngPart4ValRow-DyRngPart4MaxRow))</f>
        <v/>
      </c>
      <c r="AK71" s="333"/>
    </row>
    <row r="72" spans="1:37" ht="15" thickBot="1" x14ac:dyDescent="0.35">
      <c r="A72" s="425" t="s">
        <v>295</v>
      </c>
      <c r="B72" s="127"/>
      <c r="C72" s="191" t="s">
        <v>296</v>
      </c>
      <c r="D72" s="176" t="s">
        <v>297</v>
      </c>
      <c r="E72" s="176"/>
      <c r="F72" s="176"/>
      <c r="G72" s="176"/>
      <c r="H72" s="168"/>
      <c r="I72" s="29"/>
      <c r="J72" s="29"/>
      <c r="K72" s="29"/>
      <c r="L72" s="29"/>
      <c r="M72" s="169"/>
      <c r="N72" s="29"/>
      <c r="O72" s="29"/>
      <c r="P72" s="29"/>
      <c r="Q72" s="29"/>
      <c r="R72" s="29"/>
      <c r="S72" s="29"/>
      <c r="T72" s="374"/>
      <c r="U72" s="245" t="str">
        <f t="shared" si="28"/>
        <v/>
      </c>
      <c r="V72" s="280" t="str">
        <f t="shared" si="29"/>
        <v/>
      </c>
      <c r="W72" s="281" t="str">
        <f t="shared" si="30"/>
        <v/>
      </c>
      <c r="X72" s="282"/>
      <c r="Y72" s="283">
        <f t="array" ref="Y72" xml:space="preserve"> SUM(--(H72:S72 &gt;Part4MaxEdits!H72:S72 ))</f>
        <v>0</v>
      </c>
      <c r="Z72" s="284">
        <f t="array" ref="Z72" xml:space="preserve"> SUM(--(H72:S72 &lt; 0 ))</f>
        <v>0</v>
      </c>
      <c r="AC72" s="284" t="str">
        <f t="array" ref="AC72">IF(MAX(DyRngPart4ValRow-DyRngPart4MaxRow)&lt;0,"",MAX(DyRngPart4ValRow-DyRngPart4MaxRow))</f>
        <v/>
      </c>
      <c r="AK72" s="333"/>
    </row>
    <row r="73" spans="1:37" ht="15" thickBot="1" x14ac:dyDescent="0.35">
      <c r="A73" s="375" t="s">
        <v>298</v>
      </c>
      <c r="B73" s="125"/>
      <c r="C73" s="376" t="s">
        <v>299</v>
      </c>
      <c r="D73" s="359" t="s">
        <v>140</v>
      </c>
      <c r="E73" s="359"/>
      <c r="F73" s="359"/>
      <c r="G73" s="359"/>
      <c r="H73" s="377">
        <f t="shared" ref="H73:M73" si="31">SUM(H62:H72)</f>
        <v>0</v>
      </c>
      <c r="I73" s="378">
        <f t="shared" si="31"/>
        <v>0</v>
      </c>
      <c r="J73" s="378">
        <f t="shared" si="31"/>
        <v>0</v>
      </c>
      <c r="K73" s="378">
        <f t="shared" si="31"/>
        <v>0</v>
      </c>
      <c r="L73" s="378">
        <f t="shared" si="31"/>
        <v>0</v>
      </c>
      <c r="M73" s="379">
        <f t="shared" si="31"/>
        <v>0</v>
      </c>
      <c r="N73" s="378">
        <f t="shared" ref="N73:S73" si="32">SUM(N62:N72)</f>
        <v>0</v>
      </c>
      <c r="O73" s="378">
        <f t="shared" si="32"/>
        <v>0</v>
      </c>
      <c r="P73" s="378">
        <f t="shared" si="32"/>
        <v>0</v>
      </c>
      <c r="Q73" s="378">
        <f t="shared" si="32"/>
        <v>0</v>
      </c>
      <c r="R73" s="378">
        <f t="shared" si="32"/>
        <v>0</v>
      </c>
      <c r="S73" s="378">
        <f t="shared" si="32"/>
        <v>0</v>
      </c>
      <c r="T73" s="380"/>
      <c r="U73" s="333"/>
      <c r="AK73" s="333"/>
    </row>
    <row r="74" spans="1:37" ht="15" thickBot="1" x14ac:dyDescent="0.35">
      <c r="A74" s="144" t="s">
        <v>300</v>
      </c>
      <c r="B74" s="381"/>
      <c r="C74" s="381"/>
      <c r="D74" s="381"/>
      <c r="E74" s="381"/>
      <c r="F74" s="381"/>
      <c r="G74" s="381"/>
      <c r="H74" s="381"/>
      <c r="I74" s="381"/>
      <c r="J74" s="381"/>
      <c r="K74" s="381"/>
      <c r="L74" s="381"/>
      <c r="M74" s="381"/>
      <c r="N74" s="381"/>
      <c r="O74" s="382"/>
      <c r="P74" s="382"/>
      <c r="Q74" s="382"/>
      <c r="R74" s="382"/>
      <c r="S74" s="382"/>
      <c r="T74" s="383"/>
    </row>
    <row r="75" spans="1:37" x14ac:dyDescent="0.3">
      <c r="A75" s="333"/>
      <c r="B75" s="333"/>
      <c r="C75" s="333"/>
      <c r="D75" s="333"/>
      <c r="E75" s="333"/>
      <c r="F75" s="333"/>
      <c r="G75" s="333"/>
      <c r="H75" s="333"/>
      <c r="I75" s="333"/>
      <c r="J75" s="333"/>
      <c r="K75" s="333"/>
      <c r="L75" s="333"/>
      <c r="M75" s="333"/>
      <c r="N75" s="333"/>
      <c r="O75" s="333"/>
      <c r="P75" s="333"/>
      <c r="Q75" s="333"/>
      <c r="R75" s="333"/>
      <c r="S75" s="333"/>
      <c r="T75" s="333"/>
      <c r="U75" s="333"/>
      <c r="AK75" s="333"/>
    </row>
    <row r="76" spans="1:37" x14ac:dyDescent="0.3">
      <c r="A76" s="333"/>
      <c r="B76" s="333"/>
      <c r="C76" s="333"/>
      <c r="D76" s="333"/>
      <c r="E76" s="333"/>
      <c r="F76" s="333"/>
      <c r="G76" s="333"/>
      <c r="H76" s="333"/>
      <c r="I76" s="333"/>
      <c r="J76" s="333"/>
      <c r="K76" s="333"/>
      <c r="L76" s="333"/>
      <c r="M76" s="333"/>
      <c r="N76" s="333"/>
      <c r="O76" s="333"/>
      <c r="P76" s="333"/>
      <c r="Q76" s="333"/>
      <c r="R76" s="333"/>
      <c r="S76" s="333"/>
      <c r="T76" s="333"/>
      <c r="U76" s="333"/>
      <c r="AK76" s="333"/>
    </row>
    <row r="77" spans="1:37" x14ac:dyDescent="0.3">
      <c r="A77" s="333"/>
      <c r="B77" s="333"/>
      <c r="C77" s="333"/>
      <c r="D77" s="333"/>
      <c r="E77" s="333"/>
      <c r="F77" s="333"/>
      <c r="G77" s="333"/>
      <c r="H77" s="333"/>
      <c r="I77" s="333"/>
      <c r="J77" s="333"/>
      <c r="K77" s="333"/>
      <c r="L77" s="333"/>
      <c r="M77" s="333"/>
      <c r="N77" s="333"/>
      <c r="O77" s="333"/>
      <c r="P77" s="333"/>
      <c r="Q77" s="333"/>
      <c r="R77" s="333"/>
      <c r="S77" s="333"/>
      <c r="T77" s="333"/>
      <c r="U77" s="333"/>
      <c r="AK77" s="333"/>
    </row>
    <row r="78" spans="1:37" x14ac:dyDescent="0.3">
      <c r="A78" s="333"/>
      <c r="B78" s="333"/>
      <c r="C78" s="333"/>
      <c r="D78" s="333"/>
      <c r="E78" s="333"/>
      <c r="F78" s="333"/>
      <c r="G78" s="333"/>
      <c r="H78" s="333"/>
      <c r="I78" s="333"/>
      <c r="J78" s="333"/>
      <c r="K78" s="333"/>
      <c r="L78" s="333"/>
      <c r="M78" s="333"/>
      <c r="N78" s="333"/>
      <c r="O78" s="333"/>
      <c r="P78" s="333"/>
      <c r="Q78" s="333"/>
      <c r="R78" s="333"/>
      <c r="S78" s="333"/>
      <c r="T78" s="333"/>
      <c r="U78" s="333"/>
      <c r="AK78" s="333"/>
    </row>
    <row r="79" spans="1:37" x14ac:dyDescent="0.3">
      <c r="A79" s="333"/>
      <c r="B79" s="333"/>
      <c r="C79" s="333"/>
      <c r="D79" s="333"/>
      <c r="E79" s="333"/>
      <c r="F79" s="333"/>
      <c r="G79" s="333"/>
      <c r="H79" s="333"/>
      <c r="I79" s="333"/>
      <c r="J79" s="333"/>
      <c r="K79" s="333"/>
      <c r="L79" s="333"/>
      <c r="M79" s="333"/>
      <c r="N79" s="333"/>
      <c r="O79" s="333"/>
      <c r="P79" s="333"/>
      <c r="Q79" s="333"/>
      <c r="R79" s="333"/>
      <c r="S79" s="333"/>
      <c r="T79" s="333"/>
      <c r="U79" s="333"/>
      <c r="AK79" s="333"/>
    </row>
    <row r="80" spans="1:37" x14ac:dyDescent="0.3">
      <c r="A80" s="333"/>
      <c r="B80" s="333"/>
      <c r="C80" s="333"/>
      <c r="D80" s="333"/>
      <c r="E80" s="333"/>
      <c r="F80" s="333"/>
      <c r="G80" s="333"/>
      <c r="H80" s="333"/>
      <c r="I80" s="333"/>
      <c r="J80" s="333"/>
      <c r="K80" s="333"/>
      <c r="L80" s="333"/>
      <c r="M80" s="333"/>
      <c r="N80" s="333"/>
      <c r="O80" s="333"/>
      <c r="P80" s="333"/>
      <c r="Q80" s="333"/>
      <c r="R80" s="333"/>
      <c r="S80" s="333"/>
      <c r="T80" s="333"/>
      <c r="U80" s="333"/>
      <c r="AK80" s="333"/>
    </row>
    <row r="81" spans="1:37" x14ac:dyDescent="0.3">
      <c r="A81" s="333"/>
      <c r="B81" s="333"/>
      <c r="C81" s="333"/>
      <c r="D81" s="333"/>
      <c r="E81" s="333"/>
      <c r="F81" s="333"/>
      <c r="G81" s="333"/>
      <c r="H81" s="333"/>
      <c r="I81" s="333"/>
      <c r="J81" s="333"/>
      <c r="K81" s="333"/>
      <c r="L81" s="333"/>
      <c r="M81" s="333"/>
      <c r="N81" s="333"/>
      <c r="O81" s="333"/>
      <c r="P81" s="333"/>
      <c r="Q81" s="333"/>
      <c r="R81" s="333"/>
      <c r="S81" s="333"/>
      <c r="T81" s="333"/>
      <c r="U81" s="333"/>
      <c r="AK81" s="333"/>
    </row>
    <row r="82" spans="1:37" x14ac:dyDescent="0.3">
      <c r="A82" s="333"/>
      <c r="B82" s="333"/>
      <c r="C82" s="333"/>
      <c r="D82" s="333"/>
      <c r="E82" s="333"/>
      <c r="F82" s="333"/>
      <c r="G82" s="333"/>
      <c r="H82" s="333"/>
      <c r="I82" s="333"/>
      <c r="J82" s="333"/>
      <c r="K82" s="333"/>
      <c r="L82" s="333"/>
      <c r="M82" s="333"/>
      <c r="N82" s="333"/>
      <c r="O82" s="333"/>
      <c r="P82" s="333"/>
      <c r="Q82" s="333"/>
      <c r="R82" s="333"/>
      <c r="S82" s="333"/>
      <c r="T82" s="333"/>
      <c r="U82" s="333"/>
      <c r="AK82" s="333"/>
    </row>
    <row r="83" spans="1:37" x14ac:dyDescent="0.3">
      <c r="A83" s="333"/>
      <c r="B83" s="333"/>
      <c r="C83" s="333"/>
      <c r="D83" s="333"/>
      <c r="E83" s="333"/>
      <c r="F83" s="333"/>
      <c r="G83" s="333"/>
      <c r="H83" s="333"/>
      <c r="I83" s="333"/>
      <c r="J83" s="333"/>
      <c r="K83" s="333"/>
      <c r="L83" s="333"/>
      <c r="M83" s="333"/>
      <c r="N83" s="333"/>
      <c r="O83" s="333"/>
      <c r="P83" s="333"/>
      <c r="Q83" s="333"/>
      <c r="R83" s="333"/>
      <c r="S83" s="333"/>
      <c r="T83" s="333"/>
      <c r="U83" s="333"/>
      <c r="AK83" s="333"/>
    </row>
    <row r="84" spans="1:37" x14ac:dyDescent="0.3">
      <c r="A84" s="333"/>
      <c r="B84" s="333"/>
      <c r="C84" s="333"/>
      <c r="D84" s="333"/>
      <c r="E84" s="333"/>
      <c r="F84" s="333"/>
      <c r="G84" s="333"/>
      <c r="H84" s="333"/>
      <c r="I84" s="333"/>
      <c r="J84" s="333"/>
      <c r="K84" s="333"/>
      <c r="L84" s="333"/>
      <c r="M84" s="333"/>
      <c r="N84" s="333"/>
      <c r="O84" s="333"/>
      <c r="P84" s="333"/>
      <c r="Q84" s="333"/>
      <c r="R84" s="333"/>
      <c r="S84" s="333"/>
      <c r="T84" s="333"/>
      <c r="U84" s="333"/>
      <c r="AK84" s="333"/>
    </row>
    <row r="85" spans="1:37" x14ac:dyDescent="0.3">
      <c r="A85" s="333"/>
      <c r="B85" s="333"/>
      <c r="C85" s="333"/>
      <c r="D85" s="333"/>
      <c r="E85" s="333"/>
      <c r="F85" s="333"/>
      <c r="G85" s="333"/>
      <c r="H85" s="333"/>
      <c r="I85" s="333"/>
      <c r="J85" s="333"/>
      <c r="K85" s="333"/>
      <c r="L85" s="333"/>
      <c r="M85" s="333"/>
      <c r="N85" s="333"/>
      <c r="O85" s="333"/>
      <c r="P85" s="333"/>
      <c r="Q85" s="333"/>
      <c r="R85" s="333"/>
      <c r="S85" s="333"/>
      <c r="T85" s="333"/>
      <c r="U85" s="333"/>
      <c r="AK85" s="333"/>
    </row>
    <row r="86" spans="1:37" x14ac:dyDescent="0.3">
      <c r="A86" s="333"/>
      <c r="B86" s="333"/>
      <c r="C86" s="333"/>
      <c r="D86" s="333"/>
      <c r="E86" s="333"/>
      <c r="F86" s="333"/>
      <c r="G86" s="333"/>
      <c r="H86" s="333"/>
      <c r="I86" s="333"/>
      <c r="J86" s="333"/>
      <c r="K86" s="333"/>
      <c r="L86" s="333"/>
      <c r="M86" s="333"/>
      <c r="N86" s="333"/>
      <c r="O86" s="333"/>
      <c r="P86" s="333"/>
      <c r="Q86" s="333"/>
      <c r="R86" s="333"/>
      <c r="S86" s="333"/>
      <c r="T86" s="333"/>
      <c r="U86" s="333"/>
      <c r="AK86" s="333"/>
    </row>
    <row r="87" spans="1:37" x14ac:dyDescent="0.3">
      <c r="A87" s="333"/>
      <c r="B87" s="333"/>
      <c r="C87" s="333"/>
      <c r="D87" s="333"/>
      <c r="E87" s="333"/>
      <c r="F87" s="333"/>
      <c r="G87" s="333"/>
      <c r="H87" s="333"/>
      <c r="I87" s="333"/>
      <c r="J87" s="333"/>
      <c r="K87" s="333"/>
      <c r="L87" s="333"/>
      <c r="M87" s="333"/>
      <c r="N87" s="333"/>
      <c r="O87" s="333"/>
      <c r="P87" s="333"/>
      <c r="Q87" s="333"/>
      <c r="R87" s="333"/>
      <c r="S87" s="333"/>
      <c r="T87" s="333"/>
      <c r="U87" s="333"/>
      <c r="AK87" s="333"/>
    </row>
    <row r="88" spans="1:37" x14ac:dyDescent="0.3">
      <c r="A88" s="333"/>
      <c r="B88" s="333"/>
      <c r="C88" s="333"/>
      <c r="D88" s="333"/>
      <c r="E88" s="333"/>
      <c r="F88" s="333"/>
      <c r="G88" s="333"/>
      <c r="H88" s="333"/>
      <c r="I88" s="333"/>
      <c r="J88" s="333"/>
      <c r="K88" s="333"/>
      <c r="L88" s="333"/>
      <c r="M88" s="333"/>
      <c r="N88" s="333"/>
      <c r="O88" s="333"/>
      <c r="P88" s="333"/>
      <c r="Q88" s="333"/>
      <c r="R88" s="333"/>
      <c r="S88" s="333"/>
      <c r="T88" s="333"/>
      <c r="U88" s="333"/>
      <c r="AK88" s="333"/>
    </row>
    <row r="89" spans="1:37" x14ac:dyDescent="0.3">
      <c r="A89" s="333"/>
      <c r="B89" s="333"/>
      <c r="C89" s="333"/>
      <c r="D89" s="333"/>
      <c r="E89" s="333"/>
      <c r="F89" s="333"/>
      <c r="G89" s="333"/>
      <c r="H89" s="333"/>
      <c r="I89" s="333"/>
      <c r="J89" s="333"/>
      <c r="K89" s="333"/>
      <c r="L89" s="333"/>
      <c r="M89" s="333"/>
      <c r="N89" s="333"/>
      <c r="O89" s="333"/>
      <c r="P89" s="333"/>
      <c r="Q89" s="333"/>
      <c r="R89" s="333"/>
      <c r="S89" s="333"/>
      <c r="T89" s="333"/>
      <c r="U89" s="333"/>
      <c r="AK89" s="333"/>
    </row>
  </sheetData>
  <protectedRanges>
    <protectedRange sqref="H9:T15 H17:T22 A24:T29 H31:T49 H51:T57 H59:T59 H62:T72 B72" name="Range1"/>
  </protectedRanges>
  <mergeCells count="23">
    <mergeCell ref="A67:B67"/>
    <mergeCell ref="A68:B68"/>
    <mergeCell ref="A69:B69"/>
    <mergeCell ref="A70:B70"/>
    <mergeCell ref="A71:B71"/>
    <mergeCell ref="A62:B62"/>
    <mergeCell ref="A63:B63"/>
    <mergeCell ref="A64:B64"/>
    <mergeCell ref="A65:B65"/>
    <mergeCell ref="A66:B66"/>
    <mergeCell ref="H1:S1"/>
    <mergeCell ref="H2:S2"/>
    <mergeCell ref="H3:S3"/>
    <mergeCell ref="H5:M5"/>
    <mergeCell ref="N5:S5"/>
    <mergeCell ref="A4:T4"/>
    <mergeCell ref="A5:B6"/>
    <mergeCell ref="A8:B8"/>
    <mergeCell ref="A55:B55"/>
    <mergeCell ref="A56:B56"/>
    <mergeCell ref="A57:B57"/>
    <mergeCell ref="A60:B60"/>
    <mergeCell ref="A58:B58"/>
  </mergeCells>
  <conditionalFormatting sqref="H9:S15 H17:S22 H24:S29 H31:S49 H51:S57 H59:S59 H62:S72">
    <cfRule type="expression" dxfId="5" priority="10">
      <formula xml:space="preserve"> ( H9 &lt; 0 )</formula>
    </cfRule>
  </conditionalFormatting>
  <conditionalFormatting sqref="H66:S69">
    <cfRule type="expression" dxfId="3" priority="55">
      <formula>INT(H66) &lt;&gt; H66</formula>
    </cfRule>
    <cfRule type="expression" dxfId="2" priority="56">
      <formula xml:space="preserve"> ( H66 &lt; 0 )</formula>
    </cfRule>
  </conditionalFormatting>
  <dataValidations count="1">
    <dataValidation type="list" allowBlank="1" showInputMessage="1" showErrorMessage="1" prompt="Select a State from the list" sqref="B72" xr:uid="{00000000-0002-0000-0100-000000000000}">
      <formula1>Tbl_State_Part4OtherStateList</formula1>
    </dataValidation>
  </dataValidations>
  <printOptions gridLines="1"/>
  <pageMargins left="0.25" right="0.25" top="0.75" bottom="0.75" header="0.3" footer="0.3"/>
  <pageSetup scale="45" fitToHeight="0" orientation="landscape" horizontalDpi="90" verticalDpi="90" r:id="rId1"/>
  <headerFooter>
    <oddFooter>Page &amp;P of &amp;N</oddFooter>
  </headerFooter>
  <ignoredErrors>
    <ignoredError sqref="H16:M16 N16:S16 H23:M23 N23:S23 H30:M30 N30:S30 H50:M50 N50:S50 H58:M58 N58:S58"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57" id="{3B918BFF-7771-47EC-B20C-4C6238A5130B}">
            <xm:f xml:space="preserve">  ( H9 &gt; Part4MaxEdits!H9 )</xm:f>
            <x14:dxf>
              <font>
                <b/>
                <i val="0"/>
                <strike val="0"/>
                <color theme="5"/>
              </font>
              <fill>
                <patternFill patternType="gray0625">
                  <fgColor theme="4" tint="0.79998168889431442"/>
                  <bgColor theme="7" tint="0.79995117038483843"/>
                </patternFill>
              </fill>
            </x14:dxf>
          </x14:cfRule>
          <xm:sqref>H62:S72 H9:S15 H17:S22 H24:S29 H31:S49 H51:S57 H59:S59</xm:sqref>
        </x14:conditionalFormatting>
      </x14:conditionalFormattings>
    </ext>
    <ext xmlns:x14="http://schemas.microsoft.com/office/spreadsheetml/2009/9/main" uri="{CCE6A557-97BC-4b89-ADB6-D9C93CAAB3DF}">
      <x14:dataValidations xmlns:xm="http://schemas.microsoft.com/office/excel/2006/main" count="2">
        <x14:dataValidation type="whole" errorStyle="warning" allowBlank="1" showInputMessage="1" showErrorMessage="1" errorTitle="Out of range" error="Please verify the value entered" xr:uid="{00000000-0002-0000-0100-000001000000}">
          <x14:formula1>
            <xm:f>0</xm:f>
          </x14:formula1>
          <x14:formula2>
            <xm:f>Part4MaxEdits!H61</xm:f>
          </x14:formula2>
          <xm:sqref>H61:S61</xm:sqref>
        </x14:dataValidation>
        <x14:dataValidation type="whole" errorStyle="warning" allowBlank="1" showInputMessage="1" showErrorMessage="1" errorTitle="Unexpected value" error="The value entered either exceeds the expected range for this field or  is negative, fractional, or non-numeric" xr:uid="{00000000-0002-0000-0100-000002000000}">
          <x14:formula1>
            <xm:f>0</xm:f>
          </x14:formula1>
          <x14:formula2>
            <xm:f>Part4MaxEdits!H9</xm:f>
          </x14:formula2>
          <xm:sqref>H62:S72 H17:S22 H24:S29 H31:S49 H9:S15 H51:S57 H59:S59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39997558519241921"/>
    <pageSetUpPr fitToPage="1"/>
  </sheetPr>
  <dimension ref="A1:AV62"/>
  <sheetViews>
    <sheetView showRowColHeaders="0" zoomScale="120" zoomScaleNormal="120" workbookViewId="0">
      <selection activeCell="A2" sqref="A2"/>
    </sheetView>
  </sheetViews>
  <sheetFormatPr defaultColWidth="8.6640625" defaultRowHeight="13.8" x14ac:dyDescent="0.25"/>
  <cols>
    <col min="1" max="1" width="16.109375" style="1" customWidth="1"/>
    <col min="2" max="2" width="17.6640625" style="1" customWidth="1"/>
    <col min="3" max="3" width="6.88671875" style="1" hidden="1" customWidth="1"/>
    <col min="4" max="4" width="3.6640625" style="1" hidden="1" customWidth="1"/>
    <col min="5" max="5" width="3.33203125" style="1" hidden="1" customWidth="1"/>
    <col min="6" max="6" width="26.33203125" style="1" hidden="1" customWidth="1"/>
    <col min="7" max="7" width="32.109375" style="1" hidden="1" customWidth="1"/>
    <col min="8" max="8" width="11.6640625" style="1" customWidth="1"/>
    <col min="9" max="9" width="12.6640625" style="1" customWidth="1"/>
    <col min="10" max="10" width="12.109375" style="1" customWidth="1"/>
    <col min="11" max="11" width="11.6640625" style="1" customWidth="1"/>
    <col min="12" max="12" width="10.5546875" style="1" customWidth="1"/>
    <col min="13" max="14" width="11" style="1" customWidth="1"/>
    <col min="15" max="15" width="12.44140625" style="1" customWidth="1"/>
    <col min="16" max="16" width="12.33203125" style="1" customWidth="1"/>
    <col min="17" max="17" width="11.88671875" style="1" customWidth="1"/>
    <col min="18" max="18" width="13.44140625" style="1" customWidth="1"/>
    <col min="19" max="19" width="12.44140625" style="1" customWidth="1"/>
    <col min="20" max="20" width="126.33203125" style="1" customWidth="1"/>
    <col min="21" max="21" width="52.44140625" style="1" customWidth="1"/>
    <col min="22" max="22" width="40.5546875" style="278" hidden="1" customWidth="1"/>
    <col min="23" max="23" width="19" style="278" hidden="1" customWidth="1"/>
    <col min="24" max="24" width="9.44140625" style="278" hidden="1" customWidth="1"/>
    <col min="25" max="25" width="5.33203125" style="278" hidden="1" customWidth="1"/>
    <col min="26" max="26" width="11" style="278" hidden="1" customWidth="1"/>
    <col min="27" max="27" width="5" style="278" hidden="1" customWidth="1"/>
    <col min="28" max="28" width="4.88671875" style="278" hidden="1" customWidth="1"/>
    <col min="29" max="30" width="14.33203125" style="278" hidden="1" customWidth="1"/>
    <col min="31" max="31" width="2.5546875" style="278" hidden="1" customWidth="1"/>
    <col min="32" max="32" width="4.5546875" style="278" hidden="1" customWidth="1"/>
    <col min="33" max="33" width="4.44140625" style="278" hidden="1" customWidth="1"/>
    <col min="34" max="34" width="6.44140625" style="278" hidden="1" customWidth="1"/>
    <col min="35" max="35" width="3.5546875" style="278" hidden="1" customWidth="1"/>
    <col min="36" max="36" width="2.88671875" style="278" hidden="1" customWidth="1"/>
    <col min="37" max="37" width="2.109375" style="278" hidden="1" customWidth="1"/>
    <col min="38" max="38" width="4.33203125" style="278" hidden="1" customWidth="1"/>
    <col min="39" max="39" width="4.5546875" style="278" hidden="1" customWidth="1"/>
    <col min="40" max="40" width="0" style="278" hidden="1" customWidth="1"/>
    <col min="41" max="16384" width="8.6640625" style="1"/>
  </cols>
  <sheetData>
    <row r="1" spans="1:48" ht="48.75" customHeight="1" thickBot="1" x14ac:dyDescent="0.3">
      <c r="A1" s="51"/>
      <c r="B1" s="135"/>
      <c r="C1" s="135"/>
      <c r="D1" s="135"/>
      <c r="E1" s="135"/>
      <c r="F1" s="135"/>
      <c r="G1" s="135"/>
      <c r="H1" s="509" t="s">
        <v>0</v>
      </c>
      <c r="I1" s="509"/>
      <c r="J1" s="509"/>
      <c r="K1" s="509"/>
      <c r="L1" s="509"/>
      <c r="M1" s="509"/>
      <c r="N1" s="509"/>
      <c r="O1" s="509"/>
      <c r="P1" s="509"/>
      <c r="Q1" s="509"/>
      <c r="R1" s="509"/>
      <c r="S1" s="509"/>
      <c r="T1" s="52" t="str">
        <f>OMB</f>
        <v>OMB No. 1905-0057
Expiration Date: xx/xx/xxxx
Product No.: xxxx
Burden: 31 hours</v>
      </c>
      <c r="U1" s="224"/>
      <c r="AO1" s="224"/>
      <c r="AP1" s="224"/>
      <c r="AQ1" s="224"/>
      <c r="AR1" s="224"/>
      <c r="AS1" s="224"/>
      <c r="AT1" s="224"/>
      <c r="AU1" s="224"/>
      <c r="AV1" s="224"/>
    </row>
    <row r="2" spans="1:48" ht="40.200000000000003" customHeight="1" thickBot="1" x14ac:dyDescent="0.3">
      <c r="A2" s="400" t="str">
        <f>"REPORT YEAR 
" &amp; Year</f>
        <v>REPORT YEAR 
2023</v>
      </c>
      <c r="B2" s="153"/>
      <c r="C2" s="153"/>
      <c r="D2" s="153"/>
      <c r="E2" s="153"/>
      <c r="F2" s="153"/>
      <c r="G2" s="153"/>
      <c r="H2" s="528" t="s">
        <v>301</v>
      </c>
      <c r="I2" s="528"/>
      <c r="J2" s="528"/>
      <c r="K2" s="528"/>
      <c r="L2" s="528"/>
      <c r="M2" s="528"/>
      <c r="N2" s="528"/>
      <c r="O2" s="528"/>
      <c r="P2" s="528"/>
      <c r="Q2" s="528"/>
      <c r="R2" s="528"/>
      <c r="S2" s="528"/>
      <c r="T2" s="401" t="str">
        <f>"REPORT YEAR 
" &amp; Year</f>
        <v>REPORT YEAR 
2023</v>
      </c>
      <c r="U2" s="224"/>
      <c r="AO2" s="224"/>
      <c r="AP2" s="224"/>
      <c r="AQ2" s="224"/>
      <c r="AR2" s="224"/>
      <c r="AS2" s="224"/>
      <c r="AT2" s="224"/>
      <c r="AU2" s="224"/>
      <c r="AV2" s="224"/>
    </row>
    <row r="3" spans="1:48" ht="84.75" customHeight="1" thickBot="1" x14ac:dyDescent="0.3">
      <c r="A3" s="51"/>
      <c r="B3" s="135"/>
      <c r="C3" s="135"/>
      <c r="D3" s="135"/>
      <c r="E3" s="135"/>
      <c r="F3" s="135"/>
      <c r="G3" s="135"/>
      <c r="H3" s="511" t="s">
        <v>302</v>
      </c>
      <c r="I3" s="511"/>
      <c r="J3" s="511"/>
      <c r="K3" s="511"/>
      <c r="L3" s="511"/>
      <c r="M3" s="511"/>
      <c r="N3" s="511"/>
      <c r="O3" s="511"/>
      <c r="P3" s="511"/>
      <c r="Q3" s="511"/>
      <c r="R3" s="511"/>
      <c r="S3" s="511"/>
      <c r="T3" s="227"/>
      <c r="U3" s="224"/>
      <c r="AO3" s="224"/>
      <c r="AP3" s="224"/>
      <c r="AQ3" s="224"/>
      <c r="AR3" s="224"/>
      <c r="AS3" s="224"/>
      <c r="AT3" s="224"/>
      <c r="AU3" s="224"/>
      <c r="AV3" s="224"/>
    </row>
    <row r="4" spans="1:48" ht="15" customHeight="1" thickBot="1" x14ac:dyDescent="0.3">
      <c r="A4" s="516" t="s">
        <v>303</v>
      </c>
      <c r="B4" s="517"/>
      <c r="C4" s="517"/>
      <c r="D4" s="517"/>
      <c r="E4" s="517"/>
      <c r="F4" s="517"/>
      <c r="G4" s="517"/>
      <c r="H4" s="517"/>
      <c r="I4" s="517"/>
      <c r="J4" s="517"/>
      <c r="K4" s="517"/>
      <c r="L4" s="517"/>
      <c r="M4" s="517"/>
      <c r="N4" s="517"/>
      <c r="O4" s="517"/>
      <c r="P4" s="517"/>
      <c r="Q4" s="517"/>
      <c r="R4" s="517"/>
      <c r="S4" s="517"/>
      <c r="T4" s="518"/>
      <c r="U4" s="224"/>
      <c r="AO4" s="224"/>
      <c r="AP4" s="224"/>
      <c r="AQ4" s="224"/>
      <c r="AR4" s="224"/>
      <c r="AS4" s="224"/>
      <c r="AT4" s="224"/>
      <c r="AU4" s="224"/>
      <c r="AV4" s="224"/>
    </row>
    <row r="5" spans="1:48" ht="14.7" customHeight="1" x14ac:dyDescent="0.25">
      <c r="A5" s="530" t="s">
        <v>304</v>
      </c>
      <c r="B5" s="531"/>
      <c r="C5" s="150"/>
      <c r="D5" s="150"/>
      <c r="E5" s="150"/>
      <c r="F5" s="151"/>
      <c r="G5" s="128"/>
      <c r="H5" s="512" t="s">
        <v>305</v>
      </c>
      <c r="I5" s="513"/>
      <c r="J5" s="513"/>
      <c r="K5" s="513"/>
      <c r="L5" s="513"/>
      <c r="M5" s="514"/>
      <c r="N5" s="529" t="s">
        <v>306</v>
      </c>
      <c r="O5" s="529"/>
      <c r="P5" s="529"/>
      <c r="Q5" s="529"/>
      <c r="R5" s="529"/>
      <c r="S5" s="529"/>
      <c r="T5" s="273" t="s">
        <v>69</v>
      </c>
      <c r="U5" s="224"/>
      <c r="AE5" s="279"/>
      <c r="AF5" s="279" t="s">
        <v>307</v>
      </c>
      <c r="AO5" s="224"/>
      <c r="AP5" s="224"/>
      <c r="AQ5" s="224"/>
      <c r="AR5" s="224"/>
      <c r="AS5" s="224"/>
      <c r="AT5" s="224"/>
      <c r="AU5" s="224"/>
      <c r="AV5" s="224"/>
    </row>
    <row r="6" spans="1:48" s="5" customFormat="1" ht="60" customHeight="1" x14ac:dyDescent="0.25">
      <c r="A6" s="532"/>
      <c r="B6" s="533"/>
      <c r="C6" s="128"/>
      <c r="D6" s="128"/>
      <c r="E6" s="128"/>
      <c r="F6" s="152"/>
      <c r="G6" s="128"/>
      <c r="H6" s="231" t="s">
        <v>308</v>
      </c>
      <c r="I6" s="228" t="s">
        <v>72</v>
      </c>
      <c r="J6" s="228" t="s">
        <v>73</v>
      </c>
      <c r="K6" s="228" t="s">
        <v>74</v>
      </c>
      <c r="L6" s="228" t="s">
        <v>75</v>
      </c>
      <c r="M6" s="232" t="s">
        <v>76</v>
      </c>
      <c r="N6" s="250" t="s">
        <v>77</v>
      </c>
      <c r="O6" s="230" t="s">
        <v>78</v>
      </c>
      <c r="P6" s="230" t="s">
        <v>79</v>
      </c>
      <c r="Q6" s="230" t="s">
        <v>80</v>
      </c>
      <c r="R6" s="230" t="s">
        <v>81</v>
      </c>
      <c r="S6" s="246" t="s">
        <v>82</v>
      </c>
      <c r="T6" s="274" t="s">
        <v>83</v>
      </c>
      <c r="U6" s="226"/>
      <c r="V6" s="279" t="s">
        <v>309</v>
      </c>
      <c r="W6" s="279" t="s">
        <v>310</v>
      </c>
      <c r="X6" s="279"/>
      <c r="Y6" s="279" t="s">
        <v>311</v>
      </c>
      <c r="Z6" s="279" t="s">
        <v>312</v>
      </c>
      <c r="AA6" s="279"/>
      <c r="AB6" s="279"/>
      <c r="AC6" s="279" t="s">
        <v>313</v>
      </c>
      <c r="AD6" s="279"/>
      <c r="AE6" s="279"/>
      <c r="AF6" s="279"/>
      <c r="AG6" s="279"/>
      <c r="AH6" s="279"/>
      <c r="AI6" s="279"/>
      <c r="AJ6" s="279"/>
      <c r="AK6" s="279"/>
      <c r="AL6" s="279"/>
      <c r="AM6" s="279"/>
      <c r="AN6" s="279"/>
      <c r="AO6" s="226"/>
      <c r="AP6" s="226"/>
      <c r="AQ6" s="226"/>
      <c r="AR6" s="226"/>
      <c r="AS6" s="226"/>
      <c r="AT6" s="226"/>
      <c r="AU6" s="226"/>
      <c r="AV6" s="226"/>
    </row>
    <row r="7" spans="1:48" s="5" customFormat="1" hidden="1" x14ac:dyDescent="0.25">
      <c r="A7" s="427"/>
      <c r="B7" s="263"/>
      <c r="C7" s="262"/>
      <c r="D7" s="140"/>
      <c r="E7" s="164"/>
      <c r="F7" s="140"/>
      <c r="G7" s="214"/>
      <c r="H7" s="253" t="s">
        <v>94</v>
      </c>
      <c r="I7" s="229" t="s">
        <v>95</v>
      </c>
      <c r="J7" s="229" t="s">
        <v>96</v>
      </c>
      <c r="K7" s="229" t="s">
        <v>97</v>
      </c>
      <c r="L7" s="229" t="s">
        <v>98</v>
      </c>
      <c r="M7" s="254" t="s">
        <v>99</v>
      </c>
      <c r="N7" s="251" t="s">
        <v>94</v>
      </c>
      <c r="O7" s="229" t="s">
        <v>95</v>
      </c>
      <c r="P7" s="229" t="s">
        <v>96</v>
      </c>
      <c r="Q7" s="229" t="s">
        <v>97</v>
      </c>
      <c r="R7" s="229" t="s">
        <v>98</v>
      </c>
      <c r="S7" s="247" t="s">
        <v>99</v>
      </c>
      <c r="T7" s="248"/>
      <c r="U7" s="226"/>
      <c r="V7" s="279"/>
      <c r="W7" s="279"/>
      <c r="X7" s="279"/>
      <c r="Y7" s="279"/>
      <c r="Z7" s="279"/>
      <c r="AA7" s="279"/>
      <c r="AB7" s="279"/>
      <c r="AC7" s="279"/>
      <c r="AD7" s="279"/>
      <c r="AE7" s="279"/>
      <c r="AF7" s="279"/>
      <c r="AG7" s="279"/>
      <c r="AH7" s="279"/>
      <c r="AI7" s="279"/>
      <c r="AJ7" s="279"/>
      <c r="AK7" s="279"/>
      <c r="AL7" s="279"/>
      <c r="AM7" s="279"/>
      <c r="AN7" s="279"/>
      <c r="AO7" s="226"/>
      <c r="AP7" s="226"/>
      <c r="AQ7" s="226"/>
      <c r="AR7" s="226"/>
      <c r="AS7" s="226"/>
      <c r="AT7" s="226"/>
      <c r="AU7" s="226"/>
      <c r="AV7" s="226"/>
    </row>
    <row r="8" spans="1:48" s="5" customFormat="1" ht="9.75" customHeight="1" thickBot="1" x14ac:dyDescent="0.3">
      <c r="A8" s="501" t="s">
        <v>100</v>
      </c>
      <c r="B8" s="502"/>
      <c r="C8" s="87"/>
      <c r="D8" s="94"/>
      <c r="E8" s="94"/>
      <c r="F8" s="94"/>
      <c r="G8" s="94"/>
      <c r="H8" s="166" t="s">
        <v>101</v>
      </c>
      <c r="I8" s="99" t="s">
        <v>102</v>
      </c>
      <c r="J8" s="99" t="s">
        <v>103</v>
      </c>
      <c r="K8" s="99" t="s">
        <v>104</v>
      </c>
      <c r="L8" s="99" t="s">
        <v>105</v>
      </c>
      <c r="M8" s="167" t="s">
        <v>106</v>
      </c>
      <c r="N8" s="165" t="s">
        <v>107</v>
      </c>
      <c r="O8" s="100" t="s">
        <v>108</v>
      </c>
      <c r="P8" s="100" t="s">
        <v>109</v>
      </c>
      <c r="Q8" s="100" t="s">
        <v>110</v>
      </c>
      <c r="R8" s="100" t="s">
        <v>111</v>
      </c>
      <c r="S8" s="173" t="s">
        <v>112</v>
      </c>
      <c r="T8" s="236" t="s">
        <v>113</v>
      </c>
      <c r="U8" s="226"/>
      <c r="V8" s="279"/>
      <c r="W8" s="279"/>
      <c r="X8" s="279"/>
      <c r="Y8" s="279"/>
      <c r="Z8" s="279"/>
      <c r="AA8" s="279"/>
      <c r="AB8" s="279"/>
      <c r="AC8" s="279"/>
      <c r="AD8" s="279"/>
      <c r="AE8" s="279"/>
      <c r="AF8" s="279"/>
      <c r="AG8" s="279"/>
      <c r="AH8" s="279"/>
      <c r="AI8" s="279"/>
      <c r="AJ8" s="279"/>
      <c r="AK8" s="279"/>
      <c r="AL8" s="279"/>
      <c r="AM8" s="279"/>
      <c r="AN8" s="279"/>
      <c r="AO8" s="226"/>
      <c r="AP8" s="226"/>
      <c r="AQ8" s="226"/>
      <c r="AR8" s="226"/>
      <c r="AS8" s="226"/>
      <c r="AT8" s="226"/>
      <c r="AU8" s="226"/>
      <c r="AV8" s="226"/>
    </row>
    <row r="9" spans="1:48" ht="14.4" x14ac:dyDescent="0.3">
      <c r="A9" s="141" t="s">
        <v>314</v>
      </c>
      <c r="B9" s="225"/>
      <c r="C9" s="75" t="s">
        <v>123</v>
      </c>
      <c r="D9" s="89" t="s">
        <v>124</v>
      </c>
      <c r="E9" s="89"/>
      <c r="F9" s="89" t="s">
        <v>315</v>
      </c>
      <c r="G9" s="76" t="s">
        <v>122</v>
      </c>
      <c r="H9" s="168"/>
      <c r="I9" s="29"/>
      <c r="J9" s="29"/>
      <c r="K9" s="29"/>
      <c r="L9" s="29"/>
      <c r="M9" s="170"/>
      <c r="N9" s="32"/>
      <c r="O9" s="32"/>
      <c r="P9" s="32"/>
      <c r="Q9" s="32"/>
      <c r="R9" s="32"/>
      <c r="S9" s="32"/>
      <c r="T9" s="275"/>
      <c r="U9" s="245" t="str">
        <f t="shared" ref="U9" si="0">IF((Y9+Z9)&gt;0,"&lt;== " &amp; V9 &amp;  IF(LEN(W9)&gt;0,";  ","") &amp;  W9, "" )</f>
        <v/>
      </c>
      <c r="V9" s="280" t="str">
        <f t="shared" ref="V9" si="1">IF(Y9=0, "",
 IF(Y9=1, "WARNING: Expected range exceeded by " &amp; AC9,
  "WARNINGS: " &amp; Y9 &amp; " Expected range(s) exceeded" )
 )</f>
        <v/>
      </c>
      <c r="W9" s="281" t="str">
        <f t="shared" ref="W9" si="2">IF(Z9&gt;0,  "ERROR(s): " &amp; Z9 &amp; " Negative value(s)","")</f>
        <v/>
      </c>
      <c r="X9" s="282"/>
      <c r="Y9" s="283">
        <f t="array" ref="Y9" xml:space="preserve"> SUM(--(H9:S9 &gt;Part5MaxEdits!H9:S9 ))</f>
        <v>0</v>
      </c>
      <c r="Z9" s="284">
        <f t="array" ref="Z9" xml:space="preserve"> SUM(--(H9:S9 &lt; 0 ))</f>
        <v>0</v>
      </c>
      <c r="AA9" s="284"/>
      <c r="AB9" s="284"/>
      <c r="AC9" s="284">
        <f t="array" ref="AC9">IF(MAX(DyRngPart5ValRow-DyRngPart5MaxRow)&lt;0,"",MAX(DyRngPart5ValRow-DyRngPart5MaxRow))</f>
        <v>0</v>
      </c>
      <c r="AD9" s="284"/>
      <c r="AF9" s="285" t="s">
        <v>316</v>
      </c>
      <c r="AJ9" s="279"/>
      <c r="AK9" s="279"/>
      <c r="AL9" s="279"/>
      <c r="AN9" s="286" t="s">
        <v>317</v>
      </c>
      <c r="AO9" s="224"/>
      <c r="AP9" s="224"/>
      <c r="AQ9" s="224"/>
      <c r="AR9" s="224"/>
      <c r="AS9" s="224"/>
      <c r="AT9" s="224"/>
      <c r="AU9" s="224"/>
      <c r="AV9" s="224"/>
    </row>
    <row r="10" spans="1:48" ht="14.4" x14ac:dyDescent="0.3">
      <c r="A10" s="129" t="s">
        <v>318</v>
      </c>
      <c r="B10" s="225"/>
      <c r="C10" s="75" t="s">
        <v>142</v>
      </c>
      <c r="D10" s="91" t="s">
        <v>143</v>
      </c>
      <c r="E10" s="91"/>
      <c r="F10" s="91" t="s">
        <v>319</v>
      </c>
      <c r="G10" s="77" t="s">
        <v>141</v>
      </c>
      <c r="H10" s="168"/>
      <c r="I10" s="29"/>
      <c r="J10" s="29"/>
      <c r="K10" s="29"/>
      <c r="L10" s="29"/>
      <c r="M10" s="169"/>
      <c r="N10" s="29"/>
      <c r="O10" s="29"/>
      <c r="P10" s="29"/>
      <c r="Q10" s="29"/>
      <c r="R10" s="29"/>
      <c r="S10" s="29"/>
      <c r="T10" s="276"/>
      <c r="U10" s="245" t="str">
        <f t="shared" ref="U10:U33" si="3">IF((Y10+Z10)&gt;0,"&lt;== " &amp; V10 &amp;  IF(LEN(W10)&gt;0,";  ","") &amp;  W10, "" )</f>
        <v/>
      </c>
      <c r="V10" s="280" t="str">
        <f t="shared" ref="V10:V33" si="4">IF(Y10=0, "",
 IF(Y10=1, "WARNING: Expected range exceeded by " &amp; AC10,
  "WARNINGS: " &amp; Y10 &amp; " Expected range(s) exceeded" )
 )</f>
        <v/>
      </c>
      <c r="W10" s="281" t="str">
        <f t="shared" ref="W10:W33" si="5">IF(Z10&gt;0,  "ERROR(s): " &amp; Z10 &amp; " Negative value(s)","")</f>
        <v/>
      </c>
      <c r="X10" s="282"/>
      <c r="Y10" s="283">
        <f t="array" ref="Y10" xml:space="preserve"> SUM(--(H10:S10 &gt;Part5MaxEdits!H10:S10 ))</f>
        <v>0</v>
      </c>
      <c r="Z10" s="284">
        <f t="array" ref="Z10" xml:space="preserve"> SUM(--(H10:S10 &lt; 0 ))</f>
        <v>0</v>
      </c>
      <c r="AA10" s="284"/>
      <c r="AB10" s="284"/>
      <c r="AC10" s="284">
        <f t="array" ref="AC10">IF(MAX(DyRngPart5ValRow-DyRngPart5MaxRow)&lt;0,"",MAX(DyRngPart5ValRow-DyRngPart5MaxRow))</f>
        <v>0</v>
      </c>
      <c r="AF10" s="285" t="s">
        <v>129</v>
      </c>
      <c r="AJ10" s="279"/>
      <c r="AK10" s="279"/>
      <c r="AL10" s="279"/>
      <c r="AN10" s="286" t="s">
        <v>320</v>
      </c>
      <c r="AO10" s="224"/>
      <c r="AP10" s="224"/>
      <c r="AQ10" s="224"/>
      <c r="AR10" s="224"/>
      <c r="AS10" s="224"/>
      <c r="AT10" s="224"/>
      <c r="AU10" s="224"/>
      <c r="AV10" s="224"/>
    </row>
    <row r="11" spans="1:48" ht="14.4" x14ac:dyDescent="0.3">
      <c r="A11" s="129" t="s">
        <v>321</v>
      </c>
      <c r="B11" s="225"/>
      <c r="C11" s="75" t="s">
        <v>322</v>
      </c>
      <c r="D11" s="91" t="s">
        <v>153</v>
      </c>
      <c r="E11" s="91"/>
      <c r="F11" s="91" t="s">
        <v>323</v>
      </c>
      <c r="G11" s="77" t="s">
        <v>151</v>
      </c>
      <c r="H11" s="168"/>
      <c r="I11" s="29"/>
      <c r="J11" s="29"/>
      <c r="K11" s="29"/>
      <c r="L11" s="29"/>
      <c r="M11" s="169"/>
      <c r="N11" s="29"/>
      <c r="O11" s="29"/>
      <c r="P11" s="29"/>
      <c r="Q11" s="29"/>
      <c r="R11" s="29"/>
      <c r="S11" s="29"/>
      <c r="T11" s="276"/>
      <c r="U11" s="245" t="str">
        <f t="shared" si="3"/>
        <v/>
      </c>
      <c r="V11" s="280" t="str">
        <f t="shared" si="4"/>
        <v/>
      </c>
      <c r="W11" s="281" t="str">
        <f t="shared" si="5"/>
        <v/>
      </c>
      <c r="X11" s="282"/>
      <c r="Y11" s="283">
        <f t="array" ref="Y11" xml:space="preserve"> SUM(--(H11:S11 &gt;Part5MaxEdits!H11:S11 ))</f>
        <v>0</v>
      </c>
      <c r="Z11" s="284">
        <f t="array" ref="Z11" xml:space="preserve"> SUM(--(H11:S11 &lt; 0 ))</f>
        <v>0</v>
      </c>
      <c r="AA11" s="284"/>
      <c r="AB11" s="284"/>
      <c r="AC11" s="284">
        <f t="array" ref="AC11">IF(MAX(DyRngPart5ValRow-DyRngPart5MaxRow)&lt;0,"",MAX(DyRngPart5ValRow-DyRngPart5MaxRow))</f>
        <v>0</v>
      </c>
      <c r="AF11" s="285" t="s">
        <v>132</v>
      </c>
      <c r="AJ11" s="279"/>
      <c r="AK11" s="279"/>
      <c r="AL11" s="279"/>
      <c r="AN11" s="286" t="s">
        <v>324</v>
      </c>
      <c r="AO11" s="224"/>
      <c r="AP11" s="224"/>
      <c r="AQ11" s="224"/>
      <c r="AR11" s="224"/>
      <c r="AS11" s="224"/>
      <c r="AT11" s="224"/>
      <c r="AU11" s="224"/>
      <c r="AV11" s="224"/>
    </row>
    <row r="12" spans="1:48" ht="14.4" x14ac:dyDescent="0.3">
      <c r="A12" s="129" t="s">
        <v>325</v>
      </c>
      <c r="B12" s="225"/>
      <c r="C12" s="75" t="s">
        <v>162</v>
      </c>
      <c r="D12" s="91" t="s">
        <v>163</v>
      </c>
      <c r="E12" s="91"/>
      <c r="F12" s="91" t="s">
        <v>326</v>
      </c>
      <c r="G12" s="77" t="s">
        <v>161</v>
      </c>
      <c r="H12" s="168"/>
      <c r="I12" s="29"/>
      <c r="J12" s="29"/>
      <c r="K12" s="29"/>
      <c r="L12" s="29"/>
      <c r="M12" s="169"/>
      <c r="N12" s="29"/>
      <c r="O12" s="29"/>
      <c r="P12" s="29"/>
      <c r="Q12" s="29"/>
      <c r="R12" s="29"/>
      <c r="S12" s="29"/>
      <c r="T12" s="276"/>
      <c r="U12" s="245" t="str">
        <f t="shared" si="3"/>
        <v/>
      </c>
      <c r="V12" s="280" t="str">
        <f t="shared" si="4"/>
        <v/>
      </c>
      <c r="W12" s="281" t="str">
        <f t="shared" si="5"/>
        <v/>
      </c>
      <c r="X12" s="282"/>
      <c r="Y12" s="283">
        <f t="array" ref="Y12" xml:space="preserve"> SUM(--(H12:S12 &gt;Part5MaxEdits!H12:S12 ))</f>
        <v>0</v>
      </c>
      <c r="Z12" s="284">
        <f t="array" ref="Z12" xml:space="preserve"> SUM(--(H12:S12 &lt; 0 ))</f>
        <v>0</v>
      </c>
      <c r="AA12" s="284"/>
      <c r="AB12" s="284"/>
      <c r="AC12" s="284">
        <f t="array" ref="AC12">IF(MAX(DyRngPart5ValRow-DyRngPart5MaxRow)&lt;0,"",MAX(DyRngPart5ValRow-DyRngPart5MaxRow))</f>
        <v>0</v>
      </c>
      <c r="AF12" s="285" t="s">
        <v>327</v>
      </c>
      <c r="AJ12" s="279"/>
      <c r="AK12" s="279"/>
      <c r="AL12" s="279"/>
      <c r="AN12" s="286" t="s">
        <v>328</v>
      </c>
      <c r="AO12" s="224"/>
      <c r="AP12" s="224"/>
      <c r="AQ12" s="224"/>
      <c r="AR12" s="224"/>
      <c r="AS12" s="224"/>
      <c r="AT12" s="224"/>
      <c r="AU12" s="224"/>
      <c r="AV12" s="224"/>
    </row>
    <row r="13" spans="1:48" ht="14.4" x14ac:dyDescent="0.3">
      <c r="A13" s="129" t="s">
        <v>329</v>
      </c>
      <c r="B13" s="225"/>
      <c r="C13" s="75" t="s">
        <v>168</v>
      </c>
      <c r="D13" s="91" t="s">
        <v>169</v>
      </c>
      <c r="E13" s="91"/>
      <c r="F13" s="91" t="s">
        <v>330</v>
      </c>
      <c r="G13" s="77" t="s">
        <v>167</v>
      </c>
      <c r="H13" s="168"/>
      <c r="I13" s="29"/>
      <c r="J13" s="29"/>
      <c r="K13" s="29"/>
      <c r="L13" s="29"/>
      <c r="M13" s="169"/>
      <c r="N13" s="29"/>
      <c r="O13" s="29"/>
      <c r="P13" s="29"/>
      <c r="Q13" s="29"/>
      <c r="R13" s="29"/>
      <c r="S13" s="29"/>
      <c r="T13" s="276"/>
      <c r="U13" s="245" t="str">
        <f t="shared" si="3"/>
        <v/>
      </c>
      <c r="V13" s="280" t="str">
        <f t="shared" si="4"/>
        <v/>
      </c>
      <c r="W13" s="281" t="str">
        <f t="shared" si="5"/>
        <v/>
      </c>
      <c r="X13" s="282"/>
      <c r="Y13" s="283">
        <f t="array" ref="Y13" xml:space="preserve"> SUM(--(H13:S13 &gt;Part5MaxEdits!H13:S13 ))</f>
        <v>0</v>
      </c>
      <c r="Z13" s="284">
        <f t="array" ref="Z13" xml:space="preserve"> SUM(--(H13:S13 &lt; 0 ))</f>
        <v>0</v>
      </c>
      <c r="AA13" s="284"/>
      <c r="AB13" s="284"/>
      <c r="AC13" s="284">
        <f t="array" ref="AC13">IF(MAX(DyRngPart5ValRow-DyRngPart5MaxRow)&lt;0,"",MAX(DyRngPart5ValRow-DyRngPart5MaxRow))</f>
        <v>0</v>
      </c>
      <c r="AF13" s="285" t="s">
        <v>331</v>
      </c>
      <c r="AJ13" s="279"/>
      <c r="AK13" s="279"/>
      <c r="AL13" s="279"/>
      <c r="AN13" s="286" t="s">
        <v>332</v>
      </c>
      <c r="AO13" s="224"/>
      <c r="AP13" s="224"/>
      <c r="AQ13" s="224"/>
      <c r="AR13" s="224"/>
      <c r="AS13" s="224"/>
      <c r="AT13" s="224"/>
      <c r="AU13" s="224"/>
      <c r="AV13" s="224"/>
    </row>
    <row r="14" spans="1:48" ht="14.4" x14ac:dyDescent="0.3">
      <c r="A14" s="129" t="s">
        <v>333</v>
      </c>
      <c r="B14" s="225"/>
      <c r="C14" s="75" t="s">
        <v>171</v>
      </c>
      <c r="D14" s="91" t="s">
        <v>172</v>
      </c>
      <c r="E14" s="91"/>
      <c r="F14" s="91" t="s">
        <v>319</v>
      </c>
      <c r="G14" s="77" t="s">
        <v>170</v>
      </c>
      <c r="H14" s="168"/>
      <c r="I14" s="29"/>
      <c r="J14" s="29"/>
      <c r="K14" s="29"/>
      <c r="L14" s="29"/>
      <c r="M14" s="169"/>
      <c r="N14" s="29"/>
      <c r="O14" s="29"/>
      <c r="P14" s="29"/>
      <c r="Q14" s="29"/>
      <c r="R14" s="29"/>
      <c r="S14" s="29"/>
      <c r="T14" s="276"/>
      <c r="U14" s="245" t="str">
        <f t="shared" si="3"/>
        <v/>
      </c>
      <c r="V14" s="280" t="str">
        <f t="shared" si="4"/>
        <v/>
      </c>
      <c r="W14" s="281" t="str">
        <f t="shared" si="5"/>
        <v/>
      </c>
      <c r="X14" s="282"/>
      <c r="Y14" s="283">
        <f t="array" ref="Y14" xml:space="preserve"> SUM(--(H14:S14 &gt;Part5MaxEdits!H14:S14 ))</f>
        <v>0</v>
      </c>
      <c r="Z14" s="284">
        <f t="array" ref="Z14" xml:space="preserve"> SUM(--(H14:S14 &lt; 0 ))</f>
        <v>0</v>
      </c>
      <c r="AA14" s="284"/>
      <c r="AB14" s="284"/>
      <c r="AC14" s="284">
        <f t="array" ref="AC14">IF(MAX(DyRngPart5ValRow-DyRngPart5MaxRow)&lt;0,"",MAX(DyRngPart5ValRow-DyRngPart5MaxRow))</f>
        <v>0</v>
      </c>
      <c r="AF14" s="285" t="s">
        <v>334</v>
      </c>
      <c r="AJ14" s="279"/>
      <c r="AK14" s="279"/>
      <c r="AL14" s="279"/>
      <c r="AN14" s="286" t="s">
        <v>335</v>
      </c>
      <c r="AO14" s="224"/>
      <c r="AP14" s="224"/>
      <c r="AQ14" s="224"/>
      <c r="AR14" s="224"/>
      <c r="AS14" s="224"/>
      <c r="AT14" s="224"/>
      <c r="AU14" s="224"/>
      <c r="AV14" s="224"/>
    </row>
    <row r="15" spans="1:48" ht="14.4" x14ac:dyDescent="0.3">
      <c r="A15" s="129" t="s">
        <v>336</v>
      </c>
      <c r="B15" s="225"/>
      <c r="C15" s="75" t="s">
        <v>337</v>
      </c>
      <c r="D15" s="91" t="s">
        <v>175</v>
      </c>
      <c r="E15" s="91"/>
      <c r="F15" s="91" t="s">
        <v>338</v>
      </c>
      <c r="G15" s="77" t="s">
        <v>173</v>
      </c>
      <c r="H15" s="168"/>
      <c r="I15" s="29"/>
      <c r="J15" s="29"/>
      <c r="K15" s="29"/>
      <c r="L15" s="29"/>
      <c r="M15" s="169"/>
      <c r="N15" s="29"/>
      <c r="O15" s="29"/>
      <c r="P15" s="29"/>
      <c r="Q15" s="29"/>
      <c r="R15" s="29"/>
      <c r="S15" s="29"/>
      <c r="T15" s="276"/>
      <c r="U15" s="245" t="str">
        <f t="shared" si="3"/>
        <v/>
      </c>
      <c r="V15" s="280" t="str">
        <f t="shared" si="4"/>
        <v/>
      </c>
      <c r="W15" s="281" t="str">
        <f t="shared" si="5"/>
        <v/>
      </c>
      <c r="X15" s="282"/>
      <c r="Y15" s="283">
        <f t="array" ref="Y15" xml:space="preserve"> SUM(--(H15:S15 &gt;Part5MaxEdits!H15:S15 ))</f>
        <v>0</v>
      </c>
      <c r="Z15" s="284">
        <f t="array" ref="Z15" xml:space="preserve"> SUM(--(H15:S15 &lt; 0 ))</f>
        <v>0</v>
      </c>
      <c r="AA15" s="284"/>
      <c r="AB15" s="284"/>
      <c r="AC15" s="284">
        <f t="array" ref="AC15">IF(MAX(DyRngPart5ValRow-DyRngPart5MaxRow)&lt;0,"",MAX(DyRngPart5ValRow-DyRngPart5MaxRow))</f>
        <v>0</v>
      </c>
      <c r="AF15" s="285" t="s">
        <v>339</v>
      </c>
      <c r="AJ15" s="279"/>
      <c r="AK15" s="279"/>
      <c r="AL15" s="279"/>
      <c r="AN15" s="286" t="s">
        <v>340</v>
      </c>
      <c r="AO15" s="224"/>
      <c r="AP15" s="224"/>
      <c r="AQ15" s="224"/>
      <c r="AR15" s="224"/>
      <c r="AS15" s="224"/>
      <c r="AT15" s="224"/>
      <c r="AU15" s="224"/>
      <c r="AV15" s="224"/>
    </row>
    <row r="16" spans="1:48" ht="14.4" x14ac:dyDescent="0.3">
      <c r="A16" s="129" t="s">
        <v>341</v>
      </c>
      <c r="B16" s="225"/>
      <c r="C16" s="75" t="s">
        <v>185</v>
      </c>
      <c r="D16" s="91" t="s">
        <v>186</v>
      </c>
      <c r="E16" s="91"/>
      <c r="F16" s="91" t="s">
        <v>330</v>
      </c>
      <c r="G16" s="77" t="s">
        <v>184</v>
      </c>
      <c r="H16" s="168"/>
      <c r="I16" s="29"/>
      <c r="J16" s="29"/>
      <c r="K16" s="29"/>
      <c r="L16" s="29"/>
      <c r="M16" s="169"/>
      <c r="N16" s="29"/>
      <c r="O16" s="29"/>
      <c r="P16" s="29"/>
      <c r="Q16" s="29"/>
      <c r="R16" s="29"/>
      <c r="S16" s="29"/>
      <c r="T16" s="276"/>
      <c r="U16" s="245" t="str">
        <f t="shared" si="3"/>
        <v/>
      </c>
      <c r="V16" s="280" t="str">
        <f t="shared" si="4"/>
        <v/>
      </c>
      <c r="W16" s="281" t="str">
        <f t="shared" si="5"/>
        <v/>
      </c>
      <c r="X16" s="282"/>
      <c r="Y16" s="283">
        <f t="array" ref="Y16" xml:space="preserve"> SUM(--(H16:S16 &gt;Part5MaxEdits!H16:S16 ))</f>
        <v>0</v>
      </c>
      <c r="Z16" s="284">
        <f t="array" ref="Z16" xml:space="preserve"> SUM(--(H16:S16 &lt; 0 ))</f>
        <v>0</v>
      </c>
      <c r="AA16" s="284"/>
      <c r="AB16" s="284"/>
      <c r="AC16" s="284">
        <f t="array" ref="AC16">IF(MAX(DyRngPart5ValRow-DyRngPart5MaxRow)&lt;0,"",MAX(DyRngPart5ValRow-DyRngPart5MaxRow))</f>
        <v>0</v>
      </c>
      <c r="AF16" s="285" t="s">
        <v>342</v>
      </c>
      <c r="AJ16" s="279"/>
      <c r="AK16" s="279"/>
      <c r="AL16" s="279"/>
      <c r="AN16" s="286" t="s">
        <v>343</v>
      </c>
      <c r="AO16" s="224"/>
      <c r="AP16" s="224"/>
      <c r="AQ16" s="224"/>
      <c r="AR16" s="224"/>
      <c r="AS16" s="224"/>
      <c r="AT16" s="224"/>
      <c r="AU16" s="224"/>
      <c r="AV16" s="224"/>
    </row>
    <row r="17" spans="1:48" ht="14.4" x14ac:dyDescent="0.3">
      <c r="A17" s="129" t="s">
        <v>344</v>
      </c>
      <c r="B17" s="225"/>
      <c r="C17" s="75" t="s">
        <v>188</v>
      </c>
      <c r="D17" s="91" t="s">
        <v>189</v>
      </c>
      <c r="E17" s="91"/>
      <c r="F17" s="91" t="s">
        <v>345</v>
      </c>
      <c r="G17" s="77" t="s">
        <v>187</v>
      </c>
      <c r="H17" s="168"/>
      <c r="I17" s="29"/>
      <c r="J17" s="29"/>
      <c r="K17" s="29"/>
      <c r="L17" s="29"/>
      <c r="M17" s="169"/>
      <c r="N17" s="29"/>
      <c r="O17" s="29"/>
      <c r="P17" s="29"/>
      <c r="Q17" s="29"/>
      <c r="R17" s="29"/>
      <c r="S17" s="29"/>
      <c r="T17" s="276"/>
      <c r="U17" s="245" t="str">
        <f t="shared" si="3"/>
        <v/>
      </c>
      <c r="V17" s="280" t="str">
        <f t="shared" si="4"/>
        <v/>
      </c>
      <c r="W17" s="281" t="str">
        <f t="shared" si="5"/>
        <v/>
      </c>
      <c r="X17" s="282"/>
      <c r="Y17" s="283">
        <f t="array" ref="Y17" xml:space="preserve"> SUM(--(H17:S17 &gt;Part5MaxEdits!H17:S17 ))</f>
        <v>0</v>
      </c>
      <c r="Z17" s="284">
        <f t="array" ref="Z17" xml:space="preserve"> SUM(--(H17:S17 &lt; 0 ))</f>
        <v>0</v>
      </c>
      <c r="AA17" s="284"/>
      <c r="AB17" s="284"/>
      <c r="AC17" s="284">
        <f t="array" ref="AC17">IF(MAX(DyRngPart5ValRow-DyRngPart5MaxRow)&lt;0,"",MAX(DyRngPart5ValRow-DyRngPart5MaxRow))</f>
        <v>0</v>
      </c>
      <c r="AJ17" s="279"/>
      <c r="AK17" s="279"/>
      <c r="AL17" s="279"/>
      <c r="AN17" s="286" t="s">
        <v>346</v>
      </c>
      <c r="AO17" s="224"/>
      <c r="AP17" s="224"/>
      <c r="AQ17" s="224"/>
      <c r="AR17" s="224"/>
      <c r="AS17" s="224"/>
      <c r="AT17" s="224"/>
      <c r="AU17" s="224"/>
      <c r="AV17" s="224"/>
    </row>
    <row r="18" spans="1:48" ht="14.4" x14ac:dyDescent="0.3">
      <c r="A18" s="129" t="s">
        <v>347</v>
      </c>
      <c r="B18" s="225"/>
      <c r="C18" s="75" t="s">
        <v>191</v>
      </c>
      <c r="D18" s="91" t="s">
        <v>192</v>
      </c>
      <c r="E18" s="91"/>
      <c r="F18" s="91" t="s">
        <v>348</v>
      </c>
      <c r="G18" s="77" t="s">
        <v>190</v>
      </c>
      <c r="H18" s="168"/>
      <c r="I18" s="29"/>
      <c r="J18" s="29"/>
      <c r="K18" s="29"/>
      <c r="L18" s="29"/>
      <c r="M18" s="169"/>
      <c r="N18" s="29"/>
      <c r="O18" s="29"/>
      <c r="P18" s="29"/>
      <c r="Q18" s="29"/>
      <c r="R18" s="29"/>
      <c r="S18" s="29"/>
      <c r="T18" s="276"/>
      <c r="U18" s="245" t="str">
        <f t="shared" si="3"/>
        <v/>
      </c>
      <c r="V18" s="280" t="str">
        <f t="shared" si="4"/>
        <v/>
      </c>
      <c r="W18" s="281" t="str">
        <f t="shared" si="5"/>
        <v/>
      </c>
      <c r="X18" s="282"/>
      <c r="Y18" s="283">
        <f t="array" ref="Y18" xml:space="preserve"> SUM(--(H18:S18 &gt;Part5MaxEdits!H18:S18 ))</f>
        <v>0</v>
      </c>
      <c r="Z18" s="284">
        <f t="array" ref="Z18" xml:space="preserve"> SUM(--(H18:S18 &lt; 0 ))</f>
        <v>0</v>
      </c>
      <c r="AA18" s="284"/>
      <c r="AB18" s="284"/>
      <c r="AC18" s="284">
        <f t="array" ref="AC18">IF(MAX(DyRngPart5ValRow-DyRngPart5MaxRow)&lt;0,"",MAX(DyRngPart5ValRow-DyRngPart5MaxRow))</f>
        <v>0</v>
      </c>
      <c r="AJ18" s="279"/>
      <c r="AK18" s="279"/>
      <c r="AL18" s="279"/>
      <c r="AN18" s="286" t="s">
        <v>349</v>
      </c>
      <c r="AO18" s="224"/>
      <c r="AP18" s="224"/>
      <c r="AQ18" s="224"/>
      <c r="AR18" s="224"/>
      <c r="AS18" s="224"/>
      <c r="AT18" s="224"/>
      <c r="AU18" s="224"/>
      <c r="AV18" s="224"/>
    </row>
    <row r="19" spans="1:48" ht="14.4" x14ac:dyDescent="0.3">
      <c r="A19" s="129" t="s">
        <v>350</v>
      </c>
      <c r="B19" s="225"/>
      <c r="C19" s="75" t="s">
        <v>194</v>
      </c>
      <c r="D19" s="91" t="s">
        <v>195</v>
      </c>
      <c r="E19" s="91"/>
      <c r="F19" s="91" t="s">
        <v>351</v>
      </c>
      <c r="G19" s="77" t="s">
        <v>193</v>
      </c>
      <c r="H19" s="168"/>
      <c r="I19" s="29"/>
      <c r="J19" s="29"/>
      <c r="K19" s="29"/>
      <c r="L19" s="29"/>
      <c r="M19" s="169"/>
      <c r="N19" s="29"/>
      <c r="O19" s="29"/>
      <c r="P19" s="29"/>
      <c r="Q19" s="29"/>
      <c r="R19" s="29"/>
      <c r="S19" s="29"/>
      <c r="T19" s="276"/>
      <c r="U19" s="245" t="str">
        <f t="shared" si="3"/>
        <v/>
      </c>
      <c r="V19" s="280" t="str">
        <f t="shared" si="4"/>
        <v/>
      </c>
      <c r="W19" s="281" t="str">
        <f t="shared" si="5"/>
        <v/>
      </c>
      <c r="X19" s="282"/>
      <c r="Y19" s="283">
        <f t="array" ref="Y19" xml:space="preserve"> SUM(--(H19:S19 &gt;Part5MaxEdits!H19:S19 ))</f>
        <v>0</v>
      </c>
      <c r="Z19" s="284">
        <f t="array" ref="Z19" xml:space="preserve"> SUM(--(H19:S19 &lt; 0 ))</f>
        <v>0</v>
      </c>
      <c r="AA19" s="284"/>
      <c r="AB19" s="284"/>
      <c r="AC19" s="284">
        <f t="array" ref="AC19">IF(MAX(DyRngPart5ValRow-DyRngPart5MaxRow)&lt;0,"",MAX(DyRngPart5ValRow-DyRngPart5MaxRow))</f>
        <v>0</v>
      </c>
      <c r="AJ19" s="279"/>
      <c r="AK19" s="279"/>
      <c r="AL19" s="279"/>
      <c r="AN19" s="286" t="s">
        <v>352</v>
      </c>
      <c r="AO19" s="224"/>
      <c r="AP19" s="224"/>
      <c r="AQ19" s="224"/>
      <c r="AR19" s="224"/>
      <c r="AS19" s="224"/>
      <c r="AT19" s="224"/>
      <c r="AU19" s="224"/>
      <c r="AV19" s="224"/>
    </row>
    <row r="20" spans="1:48" ht="14.4" x14ac:dyDescent="0.3">
      <c r="A20" s="129" t="s">
        <v>353</v>
      </c>
      <c r="B20" s="225"/>
      <c r="C20" s="75" t="s">
        <v>197</v>
      </c>
      <c r="D20" s="97" t="s">
        <v>198</v>
      </c>
      <c r="E20" s="97"/>
      <c r="F20" s="97" t="s">
        <v>354</v>
      </c>
      <c r="G20" s="77" t="s">
        <v>196</v>
      </c>
      <c r="H20" s="168"/>
      <c r="I20" s="29"/>
      <c r="J20" s="29"/>
      <c r="K20" s="29"/>
      <c r="L20" s="29"/>
      <c r="M20" s="169"/>
      <c r="N20" s="29"/>
      <c r="O20" s="29"/>
      <c r="P20" s="29"/>
      <c r="Q20" s="29"/>
      <c r="R20" s="29"/>
      <c r="S20" s="29"/>
      <c r="T20" s="276"/>
      <c r="U20" s="245" t="str">
        <f t="shared" si="3"/>
        <v/>
      </c>
      <c r="V20" s="280" t="str">
        <f t="shared" si="4"/>
        <v/>
      </c>
      <c r="W20" s="281" t="str">
        <f t="shared" si="5"/>
        <v/>
      </c>
      <c r="X20" s="282"/>
      <c r="Y20" s="283">
        <f t="array" ref="Y20" xml:space="preserve"> SUM(--(H20:S20 &gt;Part5MaxEdits!H20:S20 ))</f>
        <v>0</v>
      </c>
      <c r="Z20" s="284">
        <f t="array" ref="Z20" xml:space="preserve"> SUM(--(H20:S20 &lt; 0 ))</f>
        <v>0</v>
      </c>
      <c r="AA20" s="284"/>
      <c r="AB20" s="284"/>
      <c r="AC20" s="284">
        <f t="array" ref="AC20">IF(MAX(DyRngPart5ValRow-DyRngPart5MaxRow)&lt;0,"",MAX(DyRngPart5ValRow-DyRngPart5MaxRow))</f>
        <v>0</v>
      </c>
      <c r="AJ20" s="279"/>
      <c r="AK20" s="279"/>
      <c r="AL20" s="279"/>
      <c r="AN20" s="286" t="s">
        <v>355</v>
      </c>
      <c r="AO20" s="224"/>
      <c r="AP20" s="224"/>
      <c r="AQ20" s="224"/>
      <c r="AR20" s="224"/>
      <c r="AS20" s="224"/>
      <c r="AT20" s="224"/>
      <c r="AU20" s="224"/>
      <c r="AV20" s="224"/>
    </row>
    <row r="21" spans="1:48" ht="14.4" x14ac:dyDescent="0.3">
      <c r="A21" s="129" t="s">
        <v>356</v>
      </c>
      <c r="B21" s="225"/>
      <c r="C21" s="78" t="s">
        <v>200</v>
      </c>
      <c r="D21" s="76" t="s">
        <v>201</v>
      </c>
      <c r="E21" s="88">
        <v>1</v>
      </c>
      <c r="F21" s="89" t="s">
        <v>357</v>
      </c>
      <c r="G21" s="77" t="s">
        <v>199</v>
      </c>
      <c r="H21" s="168"/>
      <c r="I21" s="29"/>
      <c r="J21" s="29"/>
      <c r="K21" s="29"/>
      <c r="L21" s="29"/>
      <c r="M21" s="169"/>
      <c r="N21" s="29"/>
      <c r="O21" s="29"/>
      <c r="P21" s="29"/>
      <c r="Q21" s="29"/>
      <c r="R21" s="29"/>
      <c r="S21" s="29"/>
      <c r="T21" s="276"/>
      <c r="U21" s="245" t="str">
        <f t="shared" si="3"/>
        <v/>
      </c>
      <c r="V21" s="280" t="str">
        <f t="shared" si="4"/>
        <v/>
      </c>
      <c r="W21" s="281" t="str">
        <f t="shared" si="5"/>
        <v/>
      </c>
      <c r="X21" s="282"/>
      <c r="Y21" s="283">
        <f t="array" ref="Y21" xml:space="preserve"> SUM(--(H21:S21 &gt;Part5MaxEdits!H21:S21 ))</f>
        <v>0</v>
      </c>
      <c r="Z21" s="284">
        <f t="array" ref="Z21" xml:space="preserve"> SUM(--(H21:S21 &lt; 0 ))</f>
        <v>0</v>
      </c>
      <c r="AA21" s="284"/>
      <c r="AB21" s="284"/>
      <c r="AC21" s="284">
        <f t="array" ref="AC21">IF(MAX(DyRngPart5ValRow-DyRngPart5MaxRow)&lt;0,"",MAX(DyRngPart5ValRow-DyRngPart5MaxRow))</f>
        <v>0</v>
      </c>
      <c r="AJ21" s="279"/>
      <c r="AK21" s="279"/>
      <c r="AL21" s="279"/>
      <c r="AN21" s="287" t="s">
        <v>358</v>
      </c>
      <c r="AO21" s="224"/>
      <c r="AP21" s="224"/>
      <c r="AQ21" s="224"/>
      <c r="AR21" s="224"/>
      <c r="AS21" s="224"/>
      <c r="AT21" s="224"/>
      <c r="AU21" s="224"/>
      <c r="AV21" s="224"/>
    </row>
    <row r="22" spans="1:48" ht="14.4" x14ac:dyDescent="0.3">
      <c r="A22" s="129" t="s">
        <v>359</v>
      </c>
      <c r="B22" s="225"/>
      <c r="C22" s="75" t="s">
        <v>360</v>
      </c>
      <c r="D22" s="77" t="s">
        <v>201</v>
      </c>
      <c r="E22" s="90">
        <v>2</v>
      </c>
      <c r="F22" s="91" t="s">
        <v>357</v>
      </c>
      <c r="G22" s="77" t="s">
        <v>202</v>
      </c>
      <c r="H22" s="168"/>
      <c r="I22" s="29"/>
      <c r="J22" s="29"/>
      <c r="K22" s="29"/>
      <c r="L22" s="29"/>
      <c r="M22" s="169"/>
      <c r="N22" s="29"/>
      <c r="O22" s="29"/>
      <c r="P22" s="29"/>
      <c r="Q22" s="29"/>
      <c r="R22" s="29"/>
      <c r="S22" s="29"/>
      <c r="T22" s="276"/>
      <c r="U22" s="245" t="str">
        <f t="shared" si="3"/>
        <v/>
      </c>
      <c r="V22" s="280" t="str">
        <f t="shared" si="4"/>
        <v/>
      </c>
      <c r="W22" s="281" t="str">
        <f t="shared" si="5"/>
        <v/>
      </c>
      <c r="X22" s="282"/>
      <c r="Y22" s="283">
        <f t="array" ref="Y22" xml:space="preserve"> SUM(--(H22:S22 &gt;Part5MaxEdits!H22:S22 ))</f>
        <v>0</v>
      </c>
      <c r="Z22" s="284">
        <f t="array" ref="Z22" xml:space="preserve"> SUM(--(H22:S22 &lt; 0 ))</f>
        <v>0</v>
      </c>
      <c r="AA22" s="284"/>
      <c r="AB22" s="284"/>
      <c r="AC22" s="284">
        <f t="array" ref="AC22">IF(MAX(DyRngPart5ValRow-DyRngPart5MaxRow)&lt;0,"",MAX(DyRngPart5ValRow-DyRngPart5MaxRow))</f>
        <v>0</v>
      </c>
      <c r="AJ22" s="279"/>
      <c r="AK22" s="279"/>
      <c r="AL22" s="279"/>
      <c r="AN22" s="288" t="s">
        <v>361</v>
      </c>
      <c r="AO22" s="224"/>
      <c r="AP22" s="224"/>
      <c r="AQ22" s="224"/>
      <c r="AR22" s="224"/>
      <c r="AS22" s="224"/>
      <c r="AT22" s="224"/>
      <c r="AU22" s="224"/>
      <c r="AV22" s="224"/>
    </row>
    <row r="23" spans="1:48" ht="14.4" x14ac:dyDescent="0.3">
      <c r="A23" s="129" t="s">
        <v>362</v>
      </c>
      <c r="B23" s="225"/>
      <c r="C23" s="75" t="s">
        <v>363</v>
      </c>
      <c r="D23" s="77" t="s">
        <v>201</v>
      </c>
      <c r="E23" s="90">
        <v>3</v>
      </c>
      <c r="F23" s="91" t="s">
        <v>357</v>
      </c>
      <c r="G23" s="77" t="s">
        <v>204</v>
      </c>
      <c r="H23" s="168"/>
      <c r="I23" s="29"/>
      <c r="J23" s="29"/>
      <c r="K23" s="29"/>
      <c r="L23" s="29"/>
      <c r="M23" s="169"/>
      <c r="N23" s="29"/>
      <c r="O23" s="29"/>
      <c r="P23" s="29"/>
      <c r="Q23" s="29"/>
      <c r="R23" s="29"/>
      <c r="S23" s="29"/>
      <c r="T23" s="276"/>
      <c r="U23" s="245" t="str">
        <f t="shared" si="3"/>
        <v/>
      </c>
      <c r="V23" s="280" t="str">
        <f t="shared" si="4"/>
        <v/>
      </c>
      <c r="W23" s="281" t="str">
        <f t="shared" si="5"/>
        <v/>
      </c>
      <c r="X23" s="282"/>
      <c r="Y23" s="283">
        <f t="array" ref="Y23" xml:space="preserve"> SUM(--(H23:S23 &gt;Part5MaxEdits!H23:S23 ))</f>
        <v>0</v>
      </c>
      <c r="Z23" s="284">
        <f t="array" ref="Z23" xml:space="preserve"> SUM(--(H23:S23 &lt; 0 ))</f>
        <v>0</v>
      </c>
      <c r="AA23" s="284"/>
      <c r="AB23" s="284"/>
      <c r="AC23" s="284">
        <f t="array" ref="AC23">IF(MAX(DyRngPart5ValRow-DyRngPart5MaxRow)&lt;0,"",MAX(DyRngPart5ValRow-DyRngPart5MaxRow))</f>
        <v>0</v>
      </c>
      <c r="AJ23" s="279"/>
      <c r="AK23" s="279"/>
      <c r="AL23" s="279"/>
      <c r="AN23" s="288" t="s">
        <v>364</v>
      </c>
      <c r="AO23" s="224"/>
      <c r="AP23" s="224"/>
      <c r="AQ23" s="224"/>
      <c r="AR23" s="224"/>
      <c r="AS23" s="224"/>
      <c r="AT23" s="224"/>
      <c r="AU23" s="224"/>
      <c r="AV23" s="224"/>
    </row>
    <row r="24" spans="1:48" ht="14.4" x14ac:dyDescent="0.3">
      <c r="A24" s="129" t="s">
        <v>365</v>
      </c>
      <c r="B24" s="225"/>
      <c r="C24" s="75" t="s">
        <v>366</v>
      </c>
      <c r="D24" s="77" t="s">
        <v>201</v>
      </c>
      <c r="E24" s="90">
        <v>4</v>
      </c>
      <c r="F24" s="91" t="s">
        <v>357</v>
      </c>
      <c r="G24" s="77" t="s">
        <v>206</v>
      </c>
      <c r="H24" s="168"/>
      <c r="I24" s="29"/>
      <c r="J24" s="29"/>
      <c r="K24" s="29"/>
      <c r="L24" s="29"/>
      <c r="M24" s="169"/>
      <c r="N24" s="29"/>
      <c r="O24" s="29"/>
      <c r="P24" s="29"/>
      <c r="Q24" s="29"/>
      <c r="R24" s="29"/>
      <c r="S24" s="29"/>
      <c r="T24" s="276"/>
      <c r="U24" s="245" t="str">
        <f t="shared" si="3"/>
        <v/>
      </c>
      <c r="V24" s="280" t="str">
        <f t="shared" si="4"/>
        <v/>
      </c>
      <c r="W24" s="281" t="str">
        <f t="shared" si="5"/>
        <v/>
      </c>
      <c r="X24" s="282"/>
      <c r="Y24" s="283">
        <f t="array" ref="Y24" xml:space="preserve"> SUM(--(H24:S24 &gt;Part5MaxEdits!H24:S24 ))</f>
        <v>0</v>
      </c>
      <c r="Z24" s="284">
        <f t="array" ref="Z24" xml:space="preserve"> SUM(--(H24:S24 &lt; 0 ))</f>
        <v>0</v>
      </c>
      <c r="AA24" s="284"/>
      <c r="AB24" s="284"/>
      <c r="AC24" s="284">
        <f t="array" ref="AC24">IF(MAX(DyRngPart5ValRow-DyRngPart5MaxRow)&lt;0,"",MAX(DyRngPart5ValRow-DyRngPart5MaxRow))</f>
        <v>0</v>
      </c>
      <c r="AJ24" s="279"/>
      <c r="AK24" s="279"/>
      <c r="AL24" s="279"/>
      <c r="AN24" s="288" t="s">
        <v>367</v>
      </c>
      <c r="AO24" s="224"/>
      <c r="AP24" s="224"/>
      <c r="AQ24" s="224"/>
      <c r="AR24" s="224"/>
      <c r="AS24" s="224"/>
      <c r="AT24" s="224"/>
      <c r="AU24" s="224"/>
      <c r="AV24" s="224"/>
    </row>
    <row r="25" spans="1:48" ht="14.4" x14ac:dyDescent="0.3">
      <c r="A25" s="129" t="s">
        <v>368</v>
      </c>
      <c r="B25" s="225"/>
      <c r="C25" s="75" t="s">
        <v>209</v>
      </c>
      <c r="D25" s="77" t="s">
        <v>201</v>
      </c>
      <c r="E25" s="90">
        <v>5</v>
      </c>
      <c r="F25" s="91" t="s">
        <v>369</v>
      </c>
      <c r="G25" s="77" t="s">
        <v>208</v>
      </c>
      <c r="H25" s="168"/>
      <c r="I25" s="29"/>
      <c r="J25" s="29"/>
      <c r="K25" s="29"/>
      <c r="L25" s="29"/>
      <c r="M25" s="169"/>
      <c r="N25" s="29"/>
      <c r="O25" s="29"/>
      <c r="P25" s="29"/>
      <c r="Q25" s="29"/>
      <c r="R25" s="29"/>
      <c r="S25" s="29"/>
      <c r="T25" s="276"/>
      <c r="U25" s="245" t="str">
        <f t="shared" si="3"/>
        <v/>
      </c>
      <c r="V25" s="280" t="str">
        <f t="shared" si="4"/>
        <v/>
      </c>
      <c r="W25" s="281" t="str">
        <f t="shared" si="5"/>
        <v/>
      </c>
      <c r="X25" s="282"/>
      <c r="Y25" s="283">
        <f t="array" ref="Y25" xml:space="preserve"> SUM(--(H25:S25 &gt;Part5MaxEdits!H25:S25 ))</f>
        <v>0</v>
      </c>
      <c r="Z25" s="284">
        <f t="array" ref="Z25" xml:space="preserve"> SUM(--(H25:S25 &lt; 0 ))</f>
        <v>0</v>
      </c>
      <c r="AA25" s="284"/>
      <c r="AB25" s="284"/>
      <c r="AC25" s="284">
        <f t="array" ref="AC25">IF(MAX(DyRngPart5ValRow-DyRngPart5MaxRow)&lt;0,"",MAX(DyRngPart5ValRow-DyRngPart5MaxRow))</f>
        <v>0</v>
      </c>
      <c r="AJ25" s="279"/>
      <c r="AK25" s="279"/>
      <c r="AL25" s="279"/>
      <c r="AN25" s="288" t="s">
        <v>370</v>
      </c>
      <c r="AO25" s="224"/>
      <c r="AP25" s="224"/>
      <c r="AQ25" s="224"/>
      <c r="AR25" s="224"/>
      <c r="AS25" s="224"/>
      <c r="AT25" s="224"/>
      <c r="AU25" s="224"/>
      <c r="AV25" s="224"/>
    </row>
    <row r="26" spans="1:48" ht="14.4" x14ac:dyDescent="0.3">
      <c r="A26" s="129" t="s">
        <v>371</v>
      </c>
      <c r="B26" s="225"/>
      <c r="C26" s="75" t="s">
        <v>211</v>
      </c>
      <c r="D26" s="77" t="s">
        <v>201</v>
      </c>
      <c r="E26" s="90">
        <v>6</v>
      </c>
      <c r="F26" s="91" t="s">
        <v>372</v>
      </c>
      <c r="G26" s="77" t="s">
        <v>210</v>
      </c>
      <c r="H26" s="168"/>
      <c r="I26" s="29"/>
      <c r="J26" s="29"/>
      <c r="K26" s="29"/>
      <c r="L26" s="29"/>
      <c r="M26" s="169"/>
      <c r="N26" s="29"/>
      <c r="O26" s="29"/>
      <c r="P26" s="29"/>
      <c r="Q26" s="29"/>
      <c r="R26" s="29"/>
      <c r="S26" s="29"/>
      <c r="T26" s="276"/>
      <c r="U26" s="245" t="str">
        <f t="shared" si="3"/>
        <v/>
      </c>
      <c r="V26" s="280" t="str">
        <f t="shared" si="4"/>
        <v/>
      </c>
      <c r="W26" s="281" t="str">
        <f t="shared" si="5"/>
        <v/>
      </c>
      <c r="X26" s="282"/>
      <c r="Y26" s="283">
        <f t="array" ref="Y26" xml:space="preserve"> SUM(--(H26:S26 &gt;Part5MaxEdits!H26:S26 ))</f>
        <v>0</v>
      </c>
      <c r="Z26" s="284">
        <f t="array" ref="Z26" xml:space="preserve"> SUM(--(H26:S26 &lt; 0 ))</f>
        <v>0</v>
      </c>
      <c r="AA26" s="284"/>
      <c r="AB26" s="284"/>
      <c r="AC26" s="284">
        <f t="array" ref="AC26">IF(MAX(DyRngPart5ValRow-DyRngPart5MaxRow)&lt;0,"",MAX(DyRngPart5ValRow-DyRngPart5MaxRow))</f>
        <v>0</v>
      </c>
      <c r="AJ26" s="279"/>
      <c r="AK26" s="279"/>
      <c r="AL26" s="279"/>
      <c r="AN26" s="288" t="s">
        <v>373</v>
      </c>
      <c r="AO26" s="224"/>
      <c r="AP26" s="224"/>
      <c r="AQ26" s="224"/>
      <c r="AR26" s="224"/>
      <c r="AS26" s="224"/>
      <c r="AT26" s="224"/>
      <c r="AU26" s="224"/>
      <c r="AV26" s="224"/>
    </row>
    <row r="27" spans="1:48" ht="14.4" x14ac:dyDescent="0.3">
      <c r="A27" s="129" t="s">
        <v>374</v>
      </c>
      <c r="B27" s="225"/>
      <c r="C27" s="75" t="s">
        <v>213</v>
      </c>
      <c r="D27" s="77" t="s">
        <v>201</v>
      </c>
      <c r="E27" s="90" t="s">
        <v>214</v>
      </c>
      <c r="F27" s="91" t="s">
        <v>375</v>
      </c>
      <c r="G27" s="77" t="s">
        <v>212</v>
      </c>
      <c r="H27" s="168"/>
      <c r="I27" s="29"/>
      <c r="J27" s="29"/>
      <c r="K27" s="29"/>
      <c r="L27" s="29"/>
      <c r="M27" s="169"/>
      <c r="N27" s="29"/>
      <c r="O27" s="29"/>
      <c r="P27" s="29"/>
      <c r="Q27" s="29"/>
      <c r="R27" s="29"/>
      <c r="S27" s="29"/>
      <c r="T27" s="276"/>
      <c r="U27" s="245" t="str">
        <f t="shared" si="3"/>
        <v/>
      </c>
      <c r="V27" s="280" t="str">
        <f t="shared" si="4"/>
        <v/>
      </c>
      <c r="W27" s="281" t="str">
        <f t="shared" si="5"/>
        <v/>
      </c>
      <c r="X27" s="282"/>
      <c r="Y27" s="283">
        <f t="array" ref="Y27" xml:space="preserve"> SUM(--(H27:S27 &gt;Part5MaxEdits!H27:S27 ))</f>
        <v>0</v>
      </c>
      <c r="Z27" s="284">
        <f t="array" ref="Z27" xml:space="preserve"> SUM(--(H27:S27 &lt; 0 ))</f>
        <v>0</v>
      </c>
      <c r="AA27" s="284"/>
      <c r="AB27" s="284"/>
      <c r="AC27" s="284">
        <f t="array" ref="AC27">IF(MAX(DyRngPart5ValRow-DyRngPart5MaxRow)&lt;0,"",MAX(DyRngPart5ValRow-DyRngPart5MaxRow))</f>
        <v>0</v>
      </c>
      <c r="AJ27" s="279"/>
      <c r="AK27" s="279"/>
      <c r="AL27" s="279"/>
      <c r="AN27" s="288" t="s">
        <v>376</v>
      </c>
      <c r="AO27" s="224"/>
      <c r="AP27" s="224"/>
      <c r="AQ27" s="224"/>
      <c r="AR27" s="224"/>
      <c r="AS27" s="224"/>
      <c r="AT27" s="224"/>
      <c r="AU27" s="224"/>
      <c r="AV27" s="224"/>
    </row>
    <row r="28" spans="1:48" ht="14.4" x14ac:dyDescent="0.3">
      <c r="A28" s="129" t="s">
        <v>377</v>
      </c>
      <c r="B28" s="225"/>
      <c r="C28" s="75" t="s">
        <v>216</v>
      </c>
      <c r="D28" s="77" t="s">
        <v>201</v>
      </c>
      <c r="E28" s="90" t="s">
        <v>217</v>
      </c>
      <c r="F28" s="91" t="s">
        <v>378</v>
      </c>
      <c r="G28" s="77" t="s">
        <v>215</v>
      </c>
      <c r="H28" s="168"/>
      <c r="I28" s="29"/>
      <c r="J28" s="29"/>
      <c r="K28" s="29"/>
      <c r="L28" s="29"/>
      <c r="M28" s="169"/>
      <c r="N28" s="29"/>
      <c r="O28" s="29"/>
      <c r="P28" s="29"/>
      <c r="Q28" s="29"/>
      <c r="R28" s="29"/>
      <c r="S28" s="29"/>
      <c r="T28" s="276"/>
      <c r="U28" s="245" t="str">
        <f t="shared" si="3"/>
        <v/>
      </c>
      <c r="V28" s="280" t="str">
        <f t="shared" si="4"/>
        <v/>
      </c>
      <c r="W28" s="281" t="str">
        <f t="shared" si="5"/>
        <v/>
      </c>
      <c r="X28" s="282"/>
      <c r="Y28" s="283">
        <f t="array" ref="Y28" xml:space="preserve"> SUM(--(H28:S28 &gt;Part5MaxEdits!H28:S28 ))</f>
        <v>0</v>
      </c>
      <c r="Z28" s="284">
        <f t="array" ref="Z28" xml:space="preserve"> SUM(--(H28:S28 &lt; 0 ))</f>
        <v>0</v>
      </c>
      <c r="AA28" s="284"/>
      <c r="AB28" s="284"/>
      <c r="AC28" s="284">
        <f t="array" ref="AC28">IF(MAX(DyRngPart5ValRow-DyRngPart5MaxRow)&lt;0,"",MAX(DyRngPart5ValRow-DyRngPart5MaxRow))</f>
        <v>0</v>
      </c>
      <c r="AJ28" s="279"/>
      <c r="AK28" s="279"/>
      <c r="AL28" s="279"/>
      <c r="AN28" s="288" t="s">
        <v>379</v>
      </c>
      <c r="AO28" s="224"/>
      <c r="AP28" s="224"/>
      <c r="AQ28" s="224"/>
      <c r="AR28" s="224"/>
      <c r="AS28" s="224"/>
      <c r="AT28" s="224"/>
      <c r="AU28" s="224"/>
      <c r="AV28" s="224"/>
    </row>
    <row r="29" spans="1:48" ht="14.4" x14ac:dyDescent="0.3">
      <c r="A29" s="129" t="s">
        <v>380</v>
      </c>
      <c r="B29" s="225"/>
      <c r="C29" s="75" t="s">
        <v>219</v>
      </c>
      <c r="D29" s="77" t="s">
        <v>201</v>
      </c>
      <c r="E29" s="90">
        <v>8</v>
      </c>
      <c r="F29" s="91" t="s">
        <v>378</v>
      </c>
      <c r="G29" s="77" t="s">
        <v>218</v>
      </c>
      <c r="H29" s="168"/>
      <c r="I29" s="29"/>
      <c r="J29" s="29"/>
      <c r="K29" s="29"/>
      <c r="L29" s="29"/>
      <c r="M29" s="169"/>
      <c r="N29" s="29"/>
      <c r="O29" s="29"/>
      <c r="P29" s="29"/>
      <c r="Q29" s="29"/>
      <c r="R29" s="29"/>
      <c r="S29" s="29"/>
      <c r="T29" s="276"/>
      <c r="U29" s="245" t="str">
        <f t="shared" si="3"/>
        <v/>
      </c>
      <c r="V29" s="280" t="str">
        <f t="shared" si="4"/>
        <v/>
      </c>
      <c r="W29" s="281" t="str">
        <f t="shared" si="5"/>
        <v/>
      </c>
      <c r="X29" s="282"/>
      <c r="Y29" s="283">
        <f t="array" ref="Y29" xml:space="preserve"> SUM(--(H29:S29 &gt;Part5MaxEdits!H29:S29 ))</f>
        <v>0</v>
      </c>
      <c r="Z29" s="284">
        <f t="array" ref="Z29" xml:space="preserve"> SUM(--(H29:S29 &lt; 0 ))</f>
        <v>0</v>
      </c>
      <c r="AA29" s="284"/>
      <c r="AB29" s="284"/>
      <c r="AC29" s="284">
        <f t="array" ref="AC29">IF(MAX(DyRngPart5ValRow-DyRngPart5MaxRow)&lt;0,"",MAX(DyRngPart5ValRow-DyRngPart5MaxRow))</f>
        <v>0</v>
      </c>
      <c r="AJ29" s="279"/>
      <c r="AK29" s="279"/>
      <c r="AL29" s="279"/>
      <c r="AN29" s="288" t="s">
        <v>381</v>
      </c>
      <c r="AO29" s="224"/>
      <c r="AP29" s="224"/>
      <c r="AQ29" s="224"/>
      <c r="AR29" s="224"/>
      <c r="AS29" s="224"/>
      <c r="AT29" s="224"/>
      <c r="AU29" s="224"/>
      <c r="AV29" s="224"/>
    </row>
    <row r="30" spans="1:48" ht="14.4" x14ac:dyDescent="0.3">
      <c r="A30" s="129" t="s">
        <v>382</v>
      </c>
      <c r="B30" s="225"/>
      <c r="C30" s="75" t="s">
        <v>221</v>
      </c>
      <c r="D30" s="77" t="s">
        <v>201</v>
      </c>
      <c r="E30" s="90" t="s">
        <v>222</v>
      </c>
      <c r="F30" s="91" t="s">
        <v>378</v>
      </c>
      <c r="G30" s="77" t="s">
        <v>220</v>
      </c>
      <c r="H30" s="168"/>
      <c r="I30" s="29"/>
      <c r="J30" s="29"/>
      <c r="K30" s="29"/>
      <c r="L30" s="29"/>
      <c r="M30" s="169"/>
      <c r="N30" s="29"/>
      <c r="O30" s="29"/>
      <c r="P30" s="29"/>
      <c r="Q30" s="29"/>
      <c r="R30" s="29"/>
      <c r="S30" s="29"/>
      <c r="T30" s="276"/>
      <c r="U30" s="245" t="str">
        <f t="shared" si="3"/>
        <v/>
      </c>
      <c r="V30" s="280" t="str">
        <f t="shared" si="4"/>
        <v/>
      </c>
      <c r="W30" s="281" t="str">
        <f t="shared" si="5"/>
        <v/>
      </c>
      <c r="X30" s="282"/>
      <c r="Y30" s="283">
        <f t="array" ref="Y30" xml:space="preserve"> SUM(--(H30:S30 &gt;Part5MaxEdits!H30:S30 ))</f>
        <v>0</v>
      </c>
      <c r="Z30" s="284">
        <f t="array" ref="Z30" xml:space="preserve"> SUM(--(H30:S30 &lt; 0 ))</f>
        <v>0</v>
      </c>
      <c r="AA30" s="284"/>
      <c r="AB30" s="284"/>
      <c r="AC30" s="284">
        <f t="array" ref="AC30">IF(MAX(DyRngPart5ValRow-DyRngPart5MaxRow)&lt;0,"",MAX(DyRngPart5ValRow-DyRngPart5MaxRow))</f>
        <v>0</v>
      </c>
      <c r="AJ30" s="279"/>
      <c r="AK30" s="279"/>
      <c r="AL30" s="279"/>
      <c r="AN30" s="288" t="s">
        <v>383</v>
      </c>
      <c r="AO30" s="224"/>
      <c r="AP30" s="224"/>
      <c r="AQ30" s="224"/>
      <c r="AR30" s="224"/>
      <c r="AS30" s="224"/>
      <c r="AT30" s="224"/>
      <c r="AU30" s="224"/>
      <c r="AV30" s="224"/>
    </row>
    <row r="31" spans="1:48" ht="14.4" x14ac:dyDescent="0.3">
      <c r="A31" s="129" t="s">
        <v>384</v>
      </c>
      <c r="B31" s="225"/>
      <c r="C31" s="75" t="s">
        <v>224</v>
      </c>
      <c r="D31" s="77" t="s">
        <v>201</v>
      </c>
      <c r="E31" s="90">
        <v>9</v>
      </c>
      <c r="F31" s="91" t="s">
        <v>375</v>
      </c>
      <c r="G31" s="77" t="s">
        <v>223</v>
      </c>
      <c r="H31" s="168"/>
      <c r="I31" s="29"/>
      <c r="J31" s="29"/>
      <c r="K31" s="29"/>
      <c r="L31" s="29"/>
      <c r="M31" s="169"/>
      <c r="N31" s="29"/>
      <c r="O31" s="29"/>
      <c r="P31" s="29"/>
      <c r="Q31" s="29"/>
      <c r="R31" s="29"/>
      <c r="S31" s="29"/>
      <c r="T31" s="276"/>
      <c r="U31" s="245" t="str">
        <f t="shared" si="3"/>
        <v/>
      </c>
      <c r="V31" s="280" t="str">
        <f t="shared" si="4"/>
        <v/>
      </c>
      <c r="W31" s="281" t="str">
        <f t="shared" si="5"/>
        <v/>
      </c>
      <c r="X31" s="282"/>
      <c r="Y31" s="283">
        <f t="array" ref="Y31" xml:space="preserve"> SUM(--(H31:S31 &gt;Part5MaxEdits!H31:S31 ))</f>
        <v>0</v>
      </c>
      <c r="Z31" s="284">
        <f t="array" ref="Z31" xml:space="preserve"> SUM(--(H31:S31 &lt; 0 ))</f>
        <v>0</v>
      </c>
      <c r="AA31" s="284"/>
      <c r="AB31" s="284"/>
      <c r="AC31" s="284">
        <f t="array" ref="AC31">IF(MAX(DyRngPart5ValRow-DyRngPart5MaxRow)&lt;0,"",MAX(DyRngPart5ValRow-DyRngPart5MaxRow))</f>
        <v>0</v>
      </c>
      <c r="AJ31" s="279"/>
      <c r="AK31" s="279"/>
      <c r="AL31" s="279"/>
      <c r="AN31" s="288" t="s">
        <v>385</v>
      </c>
      <c r="AO31" s="224"/>
      <c r="AP31" s="224"/>
      <c r="AQ31" s="224"/>
      <c r="AR31" s="224"/>
      <c r="AS31" s="224"/>
      <c r="AT31" s="224"/>
      <c r="AU31" s="224"/>
      <c r="AV31" s="224"/>
    </row>
    <row r="32" spans="1:48" ht="14.4" x14ac:dyDescent="0.3">
      <c r="A32" s="129" t="s">
        <v>386</v>
      </c>
      <c r="B32" s="225"/>
      <c r="C32" s="75" t="s">
        <v>238</v>
      </c>
      <c r="D32" s="89" t="s">
        <v>239</v>
      </c>
      <c r="E32" s="89"/>
      <c r="F32" s="89" t="s">
        <v>387</v>
      </c>
      <c r="G32" s="77" t="s">
        <v>237</v>
      </c>
      <c r="H32" s="168"/>
      <c r="I32" s="29"/>
      <c r="J32" s="29"/>
      <c r="K32" s="29"/>
      <c r="L32" s="29"/>
      <c r="M32" s="169"/>
      <c r="N32" s="29"/>
      <c r="O32" s="29"/>
      <c r="P32" s="29"/>
      <c r="Q32" s="29"/>
      <c r="R32" s="29"/>
      <c r="S32" s="29"/>
      <c r="T32" s="276"/>
      <c r="U32" s="245" t="str">
        <f t="shared" si="3"/>
        <v/>
      </c>
      <c r="V32" s="280" t="str">
        <f t="shared" si="4"/>
        <v/>
      </c>
      <c r="W32" s="281" t="str">
        <f t="shared" si="5"/>
        <v/>
      </c>
      <c r="X32" s="282"/>
      <c r="Y32" s="283">
        <f t="array" ref="Y32" xml:space="preserve"> SUM(--(H32:S32 &gt;Part5MaxEdits!H32:S32 ))</f>
        <v>0</v>
      </c>
      <c r="Z32" s="284">
        <f t="array" ref="Z32" xml:space="preserve"> SUM(--(H32:S32 &lt; 0 ))</f>
        <v>0</v>
      </c>
      <c r="AA32" s="284"/>
      <c r="AB32" s="284"/>
      <c r="AC32" s="284">
        <f t="array" ref="AC32">IF(MAX(DyRngPart5ValRow-DyRngPart5MaxRow)&lt;0,"",MAX(DyRngPart5ValRow-DyRngPart5MaxRow))</f>
        <v>0</v>
      </c>
      <c r="AJ32" s="279"/>
      <c r="AK32" s="279"/>
      <c r="AL32" s="279"/>
      <c r="AN32" s="286" t="s">
        <v>388</v>
      </c>
      <c r="AO32" s="224"/>
      <c r="AP32" s="224"/>
      <c r="AQ32" s="224"/>
      <c r="AR32" s="224"/>
      <c r="AS32" s="224"/>
      <c r="AT32" s="224"/>
      <c r="AU32" s="224"/>
      <c r="AV32" s="224"/>
    </row>
    <row r="33" spans="1:48" ht="14.4" x14ac:dyDescent="0.3">
      <c r="A33" s="134" t="s">
        <v>389</v>
      </c>
      <c r="B33" s="264"/>
      <c r="C33" s="117" t="s">
        <v>241</v>
      </c>
      <c r="D33" s="97" t="s">
        <v>242</v>
      </c>
      <c r="E33" s="97"/>
      <c r="F33" s="97" t="s">
        <v>390</v>
      </c>
      <c r="G33" s="242" t="s">
        <v>240</v>
      </c>
      <c r="H33" s="255"/>
      <c r="I33" s="36"/>
      <c r="J33" s="36"/>
      <c r="K33" s="36"/>
      <c r="L33" s="36"/>
      <c r="M33" s="256"/>
      <c r="N33" s="36"/>
      <c r="O33" s="36"/>
      <c r="P33" s="36"/>
      <c r="Q33" s="36"/>
      <c r="R33" s="36"/>
      <c r="S33" s="36"/>
      <c r="T33" s="277"/>
      <c r="U33" s="245" t="str">
        <f t="shared" si="3"/>
        <v/>
      </c>
      <c r="V33" s="280" t="str">
        <f t="shared" si="4"/>
        <v/>
      </c>
      <c r="W33" s="281" t="str">
        <f t="shared" si="5"/>
        <v/>
      </c>
      <c r="X33" s="282"/>
      <c r="Y33" s="283">
        <f t="array" ref="Y33" xml:space="preserve"> SUM(--(H33:S33 &gt;Part5MaxEdits!H33:S33 ))</f>
        <v>0</v>
      </c>
      <c r="Z33" s="284">
        <f t="array" ref="Z33" xml:space="preserve"> SUM(--(H33:S33 &lt; 0 ))</f>
        <v>0</v>
      </c>
      <c r="AA33" s="284"/>
      <c r="AB33" s="284"/>
      <c r="AC33" s="284">
        <f t="array" ref="AC33">IF(MAX(DyRngPart5ValRow-DyRngPart5MaxRow)&lt;0,"",MAX(DyRngPart5ValRow-DyRngPart5MaxRow))</f>
        <v>0</v>
      </c>
      <c r="AJ33" s="279"/>
      <c r="AK33" s="279"/>
      <c r="AL33" s="279"/>
      <c r="AN33" s="286" t="s">
        <v>391</v>
      </c>
      <c r="AO33" s="224"/>
      <c r="AP33" s="224"/>
      <c r="AQ33" s="224"/>
      <c r="AR33" s="224"/>
      <c r="AS33" s="224"/>
      <c r="AT33" s="224"/>
      <c r="AU33" s="224"/>
      <c r="AV33" s="224"/>
    </row>
    <row r="34" spans="1:48" x14ac:dyDescent="0.25">
      <c r="A34" s="129" t="s">
        <v>392</v>
      </c>
      <c r="B34" s="225"/>
      <c r="C34" s="75" t="s">
        <v>263</v>
      </c>
      <c r="D34" s="91" t="s">
        <v>264</v>
      </c>
      <c r="E34" s="91"/>
      <c r="F34" s="91"/>
      <c r="G34" s="77"/>
      <c r="H34" s="257"/>
      <c r="I34" s="220"/>
      <c r="J34" s="220"/>
      <c r="K34" s="220"/>
      <c r="L34" s="220"/>
      <c r="M34" s="258"/>
      <c r="N34" s="220"/>
      <c r="O34" s="220"/>
      <c r="P34" s="220"/>
      <c r="Q34" s="220"/>
      <c r="R34" s="220"/>
      <c r="S34" s="220"/>
      <c r="T34" s="252"/>
      <c r="U34" s="224"/>
      <c r="AJ34" s="279"/>
      <c r="AK34" s="279"/>
      <c r="AL34" s="279"/>
      <c r="AO34" s="224"/>
      <c r="AP34" s="224"/>
      <c r="AQ34" s="224"/>
      <c r="AR34" s="224"/>
      <c r="AS34" s="224"/>
      <c r="AT34" s="224"/>
      <c r="AU34" s="224"/>
      <c r="AV34" s="224"/>
    </row>
    <row r="35" spans="1:48" ht="14.4" x14ac:dyDescent="0.3">
      <c r="A35" s="235" t="s">
        <v>393</v>
      </c>
      <c r="B35" s="225"/>
      <c r="C35" s="146" t="s">
        <v>394</v>
      </c>
      <c r="D35" s="91" t="s">
        <v>120</v>
      </c>
      <c r="E35" s="91"/>
      <c r="F35" s="91" t="s">
        <v>395</v>
      </c>
      <c r="G35" s="77" t="s">
        <v>118</v>
      </c>
      <c r="H35" s="168"/>
      <c r="I35" s="29"/>
      <c r="J35" s="29"/>
      <c r="K35" s="29"/>
      <c r="L35" s="29"/>
      <c r="M35" s="169"/>
      <c r="N35" s="29"/>
      <c r="O35" s="29"/>
      <c r="P35" s="29"/>
      <c r="Q35" s="29"/>
      <c r="R35" s="29"/>
      <c r="S35" s="29"/>
      <c r="T35" s="276"/>
      <c r="U35" s="245" t="str">
        <f t="shared" ref="U35:U42" si="6">IF((Y35+Z35)&gt;0,"&lt;== " &amp; V35 &amp;  IF(LEN(W35)&gt;0,";  ","") &amp;  W35, "" )</f>
        <v/>
      </c>
      <c r="V35" s="280" t="str">
        <f t="shared" ref="V35:V42" si="7">IF(Y35=0, "",
 IF(Y35=1, "WARNING: Expected range exceeded by " &amp; AC35,
  "WARNINGS: " &amp; Y35 &amp; " Expected range(s) exceeded" )
 )</f>
        <v/>
      </c>
      <c r="W35" s="281" t="str">
        <f t="shared" ref="W35:W42" si="8">IF(Z35&gt;0,  "ERROR(s): " &amp; Z35 &amp; " Negative value(s)","")</f>
        <v/>
      </c>
      <c r="X35" s="282"/>
      <c r="Y35" s="283">
        <f t="array" ref="Y35" xml:space="preserve"> SUM(--(H35:S35 &gt;Part5MaxEdits!H35:S35 ))</f>
        <v>0</v>
      </c>
      <c r="Z35" s="284">
        <f t="array" ref="Z35" xml:space="preserve"> SUM(--(H35:S35 &lt; 0 ))</f>
        <v>0</v>
      </c>
      <c r="AA35" s="284"/>
      <c r="AB35" s="284"/>
      <c r="AC35" s="284">
        <f t="array" ref="AC35">IF(MAX(DyRngPart5ValRow-DyRngPart5MaxRow)&lt;0,"",MAX(DyRngPart5ValRow-DyRngPart5MaxRow))</f>
        <v>0</v>
      </c>
      <c r="AJ35" s="279"/>
      <c r="AK35" s="279"/>
      <c r="AL35" s="279"/>
      <c r="AO35" s="224"/>
      <c r="AP35" s="224"/>
      <c r="AQ35" s="224"/>
      <c r="AR35" s="224"/>
      <c r="AS35" s="224"/>
      <c r="AT35" s="224"/>
      <c r="AU35" s="224"/>
      <c r="AV35" s="224"/>
    </row>
    <row r="36" spans="1:48" ht="14.4" x14ac:dyDescent="0.3">
      <c r="A36" s="235" t="s">
        <v>396</v>
      </c>
      <c r="B36" s="225"/>
      <c r="C36" s="146" t="s">
        <v>397</v>
      </c>
      <c r="D36" s="91" t="s">
        <v>128</v>
      </c>
      <c r="E36" s="91"/>
      <c r="F36" s="91" t="s">
        <v>398</v>
      </c>
      <c r="G36" s="77" t="s">
        <v>138</v>
      </c>
      <c r="H36" s="168"/>
      <c r="I36" s="29"/>
      <c r="J36" s="29"/>
      <c r="K36" s="29"/>
      <c r="L36" s="29"/>
      <c r="M36" s="169"/>
      <c r="N36" s="29"/>
      <c r="O36" s="29"/>
      <c r="P36" s="29"/>
      <c r="Q36" s="29"/>
      <c r="R36" s="29"/>
      <c r="S36" s="29"/>
      <c r="T36" s="276"/>
      <c r="U36" s="245" t="str">
        <f t="shared" si="6"/>
        <v/>
      </c>
      <c r="V36" s="280" t="str">
        <f t="shared" si="7"/>
        <v/>
      </c>
      <c r="W36" s="281" t="str">
        <f t="shared" si="8"/>
        <v/>
      </c>
      <c r="X36" s="282"/>
      <c r="Y36" s="283">
        <f t="array" ref="Y36" xml:space="preserve"> SUM(--(H36:S36 &gt;Part5MaxEdits!H36:S36 ))</f>
        <v>0</v>
      </c>
      <c r="Z36" s="284">
        <f t="array" ref="Z36" xml:space="preserve"> SUM(--(H36:S36 &lt; 0 ))</f>
        <v>0</v>
      </c>
      <c r="AA36" s="284"/>
      <c r="AB36" s="284"/>
      <c r="AC36" s="284">
        <f t="array" ref="AC36">IF(MAX(DyRngPart5ValRow-DyRngPart5MaxRow)&lt;0,"",MAX(DyRngPart5ValRow-DyRngPart5MaxRow))</f>
        <v>0</v>
      </c>
      <c r="AJ36" s="279"/>
      <c r="AK36" s="279"/>
      <c r="AL36" s="279"/>
      <c r="AO36" s="224"/>
      <c r="AP36" s="224"/>
      <c r="AQ36" s="224"/>
      <c r="AR36" s="224"/>
      <c r="AS36" s="224"/>
      <c r="AT36" s="224"/>
      <c r="AU36" s="224"/>
      <c r="AV36" s="224"/>
    </row>
    <row r="37" spans="1:48" ht="14.4" x14ac:dyDescent="0.3">
      <c r="A37" s="235" t="s">
        <v>399</v>
      </c>
      <c r="B37" s="225"/>
      <c r="C37" s="146" t="s">
        <v>400</v>
      </c>
      <c r="D37" s="91" t="s">
        <v>276</v>
      </c>
      <c r="E37" s="91"/>
      <c r="F37" s="91" t="s">
        <v>401</v>
      </c>
      <c r="G37" s="77" t="s">
        <v>274</v>
      </c>
      <c r="H37" s="168"/>
      <c r="I37" s="29"/>
      <c r="J37" s="29"/>
      <c r="K37" s="29"/>
      <c r="L37" s="29"/>
      <c r="M37" s="169"/>
      <c r="N37" s="29"/>
      <c r="O37" s="29"/>
      <c r="P37" s="29"/>
      <c r="Q37" s="29"/>
      <c r="R37" s="29"/>
      <c r="S37" s="29"/>
      <c r="T37" s="276"/>
      <c r="U37" s="245" t="str">
        <f t="shared" si="6"/>
        <v/>
      </c>
      <c r="V37" s="280" t="str">
        <f t="shared" si="7"/>
        <v/>
      </c>
      <c r="W37" s="281" t="str">
        <f t="shared" si="8"/>
        <v/>
      </c>
      <c r="X37" s="282"/>
      <c r="Y37" s="283">
        <f t="array" ref="Y37" xml:space="preserve"> SUM(--(H37:S37 &gt;Part5MaxEdits!H37:S37 ))</f>
        <v>0</v>
      </c>
      <c r="Z37" s="284">
        <f t="array" ref="Z37" xml:space="preserve"> SUM(--(H37:S37 &lt; 0 ))</f>
        <v>0</v>
      </c>
      <c r="AA37" s="284"/>
      <c r="AB37" s="284"/>
      <c r="AC37" s="284">
        <f t="array" ref="AC37">IF(MAX(DyRngPart5ValRow-DyRngPart5MaxRow)&lt;0,"",MAX(DyRngPart5ValRow-DyRngPart5MaxRow))</f>
        <v>0</v>
      </c>
      <c r="AJ37" s="279"/>
      <c r="AK37" s="279"/>
      <c r="AL37" s="279"/>
      <c r="AO37" s="224"/>
      <c r="AP37" s="224"/>
      <c r="AQ37" s="224"/>
      <c r="AR37" s="224"/>
      <c r="AS37" s="224"/>
      <c r="AT37" s="224"/>
      <c r="AU37" s="224"/>
      <c r="AV37" s="224"/>
    </row>
    <row r="38" spans="1:48" ht="14.4" x14ac:dyDescent="0.3">
      <c r="A38" s="235" t="s">
        <v>402</v>
      </c>
      <c r="B38" s="225"/>
      <c r="C38" s="146" t="s">
        <v>403</v>
      </c>
      <c r="D38" s="91" t="s">
        <v>279</v>
      </c>
      <c r="E38" s="91"/>
      <c r="F38" s="91" t="s">
        <v>404</v>
      </c>
      <c r="G38" s="77" t="s">
        <v>277</v>
      </c>
      <c r="H38" s="168"/>
      <c r="I38" s="29"/>
      <c r="J38" s="29"/>
      <c r="K38" s="29"/>
      <c r="L38" s="29"/>
      <c r="M38" s="169"/>
      <c r="N38" s="29"/>
      <c r="O38" s="29"/>
      <c r="P38" s="29"/>
      <c r="Q38" s="29"/>
      <c r="R38" s="29"/>
      <c r="S38" s="29"/>
      <c r="T38" s="276"/>
      <c r="U38" s="245" t="str">
        <f t="shared" si="6"/>
        <v/>
      </c>
      <c r="V38" s="280" t="str">
        <f t="shared" si="7"/>
        <v/>
      </c>
      <c r="W38" s="281" t="str">
        <f t="shared" si="8"/>
        <v/>
      </c>
      <c r="X38" s="282"/>
      <c r="Y38" s="283">
        <f t="array" ref="Y38" xml:space="preserve"> SUM(--(H38:S38 &gt;Part5MaxEdits!H38:S38 ))</f>
        <v>0</v>
      </c>
      <c r="Z38" s="284">
        <f t="array" ref="Z38" xml:space="preserve"> SUM(--(H38:S38 &lt; 0 ))</f>
        <v>0</v>
      </c>
      <c r="AA38" s="284"/>
      <c r="AB38" s="284"/>
      <c r="AC38" s="284">
        <f t="array" ref="AC38">IF(MAX(DyRngPart5ValRow-DyRngPart5MaxRow)&lt;0,"",MAX(DyRngPart5ValRow-DyRngPart5MaxRow))</f>
        <v>0</v>
      </c>
      <c r="AJ38" s="279"/>
      <c r="AK38" s="279"/>
      <c r="AL38" s="279"/>
      <c r="AO38" s="224"/>
      <c r="AP38" s="224"/>
      <c r="AQ38" s="224"/>
      <c r="AR38" s="224"/>
      <c r="AS38" s="224"/>
      <c r="AT38" s="224"/>
      <c r="AU38" s="224"/>
      <c r="AV38" s="224"/>
    </row>
    <row r="39" spans="1:48" ht="14.4" x14ac:dyDescent="0.3">
      <c r="A39" s="235" t="s">
        <v>405</v>
      </c>
      <c r="B39" s="225"/>
      <c r="C39" s="146" t="s">
        <v>406</v>
      </c>
      <c r="D39" s="91" t="s">
        <v>183</v>
      </c>
      <c r="E39" s="91"/>
      <c r="F39" s="91" t="s">
        <v>407</v>
      </c>
      <c r="G39" s="77" t="s">
        <v>181</v>
      </c>
      <c r="H39" s="168"/>
      <c r="I39" s="29"/>
      <c r="J39" s="29"/>
      <c r="K39" s="29"/>
      <c r="L39" s="29"/>
      <c r="M39" s="169"/>
      <c r="N39" s="29"/>
      <c r="O39" s="29"/>
      <c r="P39" s="29"/>
      <c r="Q39" s="29"/>
      <c r="R39" s="29"/>
      <c r="S39" s="29"/>
      <c r="T39" s="276"/>
      <c r="U39" s="245" t="str">
        <f t="shared" si="6"/>
        <v/>
      </c>
      <c r="V39" s="280" t="str">
        <f t="shared" si="7"/>
        <v/>
      </c>
      <c r="W39" s="281" t="str">
        <f t="shared" si="8"/>
        <v/>
      </c>
      <c r="X39" s="282"/>
      <c r="Y39" s="283">
        <f t="array" ref="Y39" xml:space="preserve"> SUM(--(H39:S39 &gt;Part5MaxEdits!H39:S39 ))</f>
        <v>0</v>
      </c>
      <c r="Z39" s="284">
        <f t="array" ref="Z39" xml:space="preserve"> SUM(--(H39:S39 &lt; 0 ))</f>
        <v>0</v>
      </c>
      <c r="AA39" s="284"/>
      <c r="AB39" s="284"/>
      <c r="AC39" s="284">
        <f t="array" ref="AC39">IF(MAX(DyRngPart5ValRow-DyRngPart5MaxRow)&lt;0,"",MAX(DyRngPart5ValRow-DyRngPart5MaxRow))</f>
        <v>0</v>
      </c>
      <c r="AJ39" s="279"/>
      <c r="AK39" s="279"/>
      <c r="AL39" s="279"/>
      <c r="AO39" s="224"/>
      <c r="AP39" s="224"/>
      <c r="AQ39" s="224"/>
      <c r="AR39" s="224"/>
      <c r="AS39" s="224"/>
      <c r="AT39" s="224"/>
      <c r="AU39" s="224"/>
      <c r="AV39" s="224"/>
    </row>
    <row r="40" spans="1:48" ht="14.4" x14ac:dyDescent="0.3">
      <c r="A40" s="235" t="s">
        <v>408</v>
      </c>
      <c r="B40" s="225"/>
      <c r="C40" s="146" t="s">
        <v>409</v>
      </c>
      <c r="D40" s="91" t="s">
        <v>294</v>
      </c>
      <c r="E40" s="91"/>
      <c r="F40" s="91" t="s">
        <v>410</v>
      </c>
      <c r="G40" s="77" t="s">
        <v>292</v>
      </c>
      <c r="H40" s="168"/>
      <c r="I40" s="29"/>
      <c r="J40" s="29"/>
      <c r="K40" s="29"/>
      <c r="L40" s="29"/>
      <c r="M40" s="169"/>
      <c r="N40" s="29"/>
      <c r="O40" s="29"/>
      <c r="P40" s="29"/>
      <c r="Q40" s="29"/>
      <c r="R40" s="29"/>
      <c r="S40" s="29"/>
      <c r="T40" s="276"/>
      <c r="U40" s="245" t="str">
        <f t="shared" si="6"/>
        <v/>
      </c>
      <c r="V40" s="280" t="str">
        <f t="shared" si="7"/>
        <v/>
      </c>
      <c r="W40" s="281" t="str">
        <f t="shared" si="8"/>
        <v/>
      </c>
      <c r="X40" s="282"/>
      <c r="Y40" s="283">
        <f t="array" ref="Y40" xml:space="preserve"> SUM(--(H40:S40 &gt;Part5MaxEdits!H40:S40 ))</f>
        <v>0</v>
      </c>
      <c r="Z40" s="284">
        <f t="array" ref="Z40" xml:space="preserve"> SUM(--(H40:S40 &lt; 0 ))</f>
        <v>0</v>
      </c>
      <c r="AA40" s="284"/>
      <c r="AB40" s="284"/>
      <c r="AC40" s="284">
        <f t="array" ref="AC40">IF(MAX(DyRngPart5ValRow-DyRngPart5MaxRow)&lt;0,"",MAX(DyRngPart5ValRow-DyRngPart5MaxRow))</f>
        <v>0</v>
      </c>
      <c r="AJ40" s="279"/>
      <c r="AK40" s="279"/>
      <c r="AL40" s="279"/>
      <c r="AO40" s="224"/>
      <c r="AP40" s="224"/>
      <c r="AQ40" s="224"/>
      <c r="AR40" s="224"/>
      <c r="AS40" s="224"/>
      <c r="AT40" s="224"/>
      <c r="AU40" s="224"/>
      <c r="AV40" s="224"/>
    </row>
    <row r="41" spans="1:48" ht="15" thickBot="1" x14ac:dyDescent="0.35">
      <c r="A41" s="235" t="s">
        <v>411</v>
      </c>
      <c r="B41" s="225"/>
      <c r="C41" s="146" t="s">
        <v>412</v>
      </c>
      <c r="D41" s="91" t="s">
        <v>233</v>
      </c>
      <c r="E41" s="91"/>
      <c r="F41" s="91" t="s">
        <v>413</v>
      </c>
      <c r="G41" s="77" t="s">
        <v>231</v>
      </c>
      <c r="H41" s="168"/>
      <c r="I41" s="29"/>
      <c r="J41" s="29"/>
      <c r="K41" s="29"/>
      <c r="L41" s="29"/>
      <c r="M41" s="169"/>
      <c r="N41" s="29"/>
      <c r="O41" s="29"/>
      <c r="P41" s="29"/>
      <c r="Q41" s="29"/>
      <c r="R41" s="29"/>
      <c r="S41" s="29"/>
      <c r="T41" s="276"/>
      <c r="U41" s="245" t="str">
        <f t="shared" si="6"/>
        <v/>
      </c>
      <c r="V41" s="280" t="str">
        <f t="shared" si="7"/>
        <v/>
      </c>
      <c r="W41" s="281" t="str">
        <f t="shared" si="8"/>
        <v/>
      </c>
      <c r="X41" s="282"/>
      <c r="Y41" s="283">
        <f t="array" ref="Y41" xml:space="preserve"> SUM(--(H41:S41 &gt;Part5MaxEdits!H41:S41 ))</f>
        <v>0</v>
      </c>
      <c r="Z41" s="284">
        <f t="array" ref="Z41" xml:space="preserve"> SUM(--(H41:S41 &lt; 0 ))</f>
        <v>0</v>
      </c>
      <c r="AA41" s="284"/>
      <c r="AB41" s="284"/>
      <c r="AC41" s="284">
        <f t="array" ref="AC41">IF(MAX(DyRngPart5ValRow-DyRngPart5MaxRow)&lt;0,"",MAX(DyRngPart5ValRow-DyRngPart5MaxRow))</f>
        <v>0</v>
      </c>
      <c r="AJ41" s="279"/>
      <c r="AK41" s="279"/>
      <c r="AL41" s="279"/>
      <c r="AO41" s="224"/>
      <c r="AP41" s="224"/>
      <c r="AQ41" s="224"/>
      <c r="AR41" s="224"/>
      <c r="AS41" s="224"/>
      <c r="AT41" s="224"/>
      <c r="AU41" s="224"/>
      <c r="AV41" s="224"/>
    </row>
    <row r="42" spans="1:48" ht="24.6" thickBot="1" x14ac:dyDescent="0.35">
      <c r="A42" s="265" t="s">
        <v>414</v>
      </c>
      <c r="B42" s="241"/>
      <c r="C42" s="147" t="s">
        <v>415</v>
      </c>
      <c r="D42" s="97" t="s">
        <v>297</v>
      </c>
      <c r="E42" s="97"/>
      <c r="F42" s="97"/>
      <c r="G42" s="77"/>
      <c r="H42" s="168"/>
      <c r="I42" s="29"/>
      <c r="J42" s="29"/>
      <c r="K42" s="29"/>
      <c r="L42" s="29"/>
      <c r="M42" s="169"/>
      <c r="N42" s="29"/>
      <c r="O42" s="29"/>
      <c r="P42" s="29"/>
      <c r="Q42" s="29"/>
      <c r="R42" s="29"/>
      <c r="S42" s="29"/>
      <c r="T42" s="276"/>
      <c r="U42" s="245" t="str">
        <f t="shared" si="6"/>
        <v/>
      </c>
      <c r="V42" s="280" t="str">
        <f t="shared" si="7"/>
        <v/>
      </c>
      <c r="W42" s="281" t="str">
        <f t="shared" si="8"/>
        <v/>
      </c>
      <c r="X42" s="282"/>
      <c r="Y42" s="283">
        <f t="array" ref="Y42" xml:space="preserve"> SUM(--(H42:S42 &gt;Part5MaxEdits!H42:S42 ))</f>
        <v>0</v>
      </c>
      <c r="Z42" s="284">
        <f t="array" ref="Z42" xml:space="preserve"> SUM(--(H42:S42 &lt; 0 ))</f>
        <v>0</v>
      </c>
      <c r="AA42" s="284"/>
      <c r="AB42" s="284"/>
      <c r="AC42" s="284">
        <f t="array" ref="AC42">IF(MAX(DyRngPart5ValRow-DyRngPart5MaxRow)&lt;0,"",MAX(DyRngPart5ValRow-DyRngPart5MaxRow))</f>
        <v>0</v>
      </c>
      <c r="AJ42" s="279"/>
      <c r="AK42" s="279"/>
      <c r="AL42" s="279"/>
      <c r="AO42" s="224"/>
      <c r="AP42" s="224"/>
      <c r="AQ42" s="224"/>
      <c r="AR42" s="224"/>
      <c r="AS42" s="224"/>
      <c r="AT42" s="224"/>
      <c r="AU42" s="224"/>
      <c r="AV42" s="224"/>
    </row>
    <row r="43" spans="1:48" ht="15" thickBot="1" x14ac:dyDescent="0.35">
      <c r="A43" s="526" t="s">
        <v>298</v>
      </c>
      <c r="B43" s="527"/>
      <c r="C43" s="67" t="s">
        <v>416</v>
      </c>
      <c r="D43" s="67" t="s">
        <v>140</v>
      </c>
      <c r="E43" s="67"/>
      <c r="F43" s="67"/>
      <c r="G43" s="67"/>
      <c r="H43" s="259">
        <f>SUM(H35:H42)</f>
        <v>0</v>
      </c>
      <c r="I43" s="260">
        <f t="shared" ref="I43:M43" si="9">SUM(I35:I42)</f>
        <v>0</v>
      </c>
      <c r="J43" s="260">
        <f t="shared" si="9"/>
        <v>0</v>
      </c>
      <c r="K43" s="260">
        <f t="shared" si="9"/>
        <v>0</v>
      </c>
      <c r="L43" s="260">
        <f t="shared" si="9"/>
        <v>0</v>
      </c>
      <c r="M43" s="261">
        <f t="shared" si="9"/>
        <v>0</v>
      </c>
      <c r="N43" s="38">
        <f t="shared" ref="N43:S43" si="10">SUM(N35:N42)</f>
        <v>0</v>
      </c>
      <c r="O43" s="38">
        <f t="shared" si="10"/>
        <v>0</v>
      </c>
      <c r="P43" s="38">
        <f t="shared" si="10"/>
        <v>0</v>
      </c>
      <c r="Q43" s="38">
        <f t="shared" si="10"/>
        <v>0</v>
      </c>
      <c r="R43" s="38">
        <f t="shared" si="10"/>
        <v>0</v>
      </c>
      <c r="S43" s="38">
        <f t="shared" si="10"/>
        <v>0</v>
      </c>
      <c r="T43" s="249"/>
      <c r="U43" s="224"/>
      <c r="AO43" s="224"/>
      <c r="AP43" s="224"/>
      <c r="AQ43" s="224"/>
      <c r="AR43" s="224"/>
      <c r="AS43" s="224"/>
      <c r="AT43" s="224"/>
      <c r="AU43" s="224"/>
      <c r="AV43" s="224"/>
    </row>
    <row r="44" spans="1:48" x14ac:dyDescent="0.25">
      <c r="A44" s="135"/>
      <c r="B44" s="135"/>
      <c r="C44" s="135"/>
      <c r="D44" s="135"/>
      <c r="E44" s="135"/>
      <c r="F44" s="135"/>
      <c r="G44" s="135"/>
      <c r="H44" s="135"/>
      <c r="I44" s="135"/>
      <c r="J44" s="135"/>
      <c r="K44" s="135"/>
      <c r="L44" s="135"/>
      <c r="M44" s="135"/>
      <c r="N44" s="135"/>
      <c r="O44" s="135"/>
      <c r="P44" s="135"/>
      <c r="Q44" s="135"/>
      <c r="R44" s="135"/>
      <c r="S44" s="135"/>
      <c r="T44" s="135"/>
      <c r="U44" s="224"/>
      <c r="AO44" s="224"/>
      <c r="AP44" s="224"/>
      <c r="AQ44" s="224"/>
      <c r="AR44" s="224"/>
      <c r="AS44" s="224"/>
      <c r="AT44" s="224"/>
      <c r="AU44" s="224"/>
      <c r="AV44" s="224"/>
    </row>
    <row r="45" spans="1:48" x14ac:dyDescent="0.25">
      <c r="A45" s="224"/>
      <c r="B45" s="224"/>
      <c r="C45" s="224"/>
      <c r="D45" s="224"/>
      <c r="E45" s="224"/>
      <c r="F45" s="224"/>
      <c r="G45" s="224"/>
      <c r="H45" s="224"/>
      <c r="I45" s="224"/>
      <c r="J45" s="224"/>
      <c r="K45" s="224"/>
      <c r="L45" s="224"/>
      <c r="M45" s="224"/>
      <c r="N45" s="224"/>
      <c r="O45" s="224"/>
      <c r="P45" s="224"/>
      <c r="Q45" s="224"/>
      <c r="R45" s="224"/>
      <c r="S45" s="224"/>
      <c r="T45" s="224"/>
      <c r="U45" s="224"/>
      <c r="AO45" s="224"/>
      <c r="AP45" s="224"/>
      <c r="AQ45" s="224"/>
      <c r="AR45" s="224"/>
      <c r="AS45" s="224"/>
      <c r="AT45" s="224"/>
      <c r="AU45" s="224"/>
      <c r="AV45" s="224"/>
    </row>
    <row r="46" spans="1:48" x14ac:dyDescent="0.25">
      <c r="A46" s="224"/>
      <c r="B46" s="224"/>
      <c r="C46" s="224"/>
      <c r="D46" s="224"/>
      <c r="E46" s="224"/>
      <c r="F46" s="224"/>
      <c r="G46" s="224"/>
      <c r="H46" s="224"/>
      <c r="I46" s="224"/>
      <c r="J46" s="224"/>
      <c r="K46" s="224"/>
      <c r="L46" s="224"/>
      <c r="M46" s="224"/>
      <c r="N46" s="224"/>
      <c r="O46" s="224"/>
      <c r="P46" s="224"/>
      <c r="Q46" s="224"/>
      <c r="R46" s="224"/>
      <c r="S46" s="224"/>
      <c r="T46" s="224"/>
      <c r="U46" s="224"/>
      <c r="AO46" s="224"/>
      <c r="AP46" s="224"/>
      <c r="AQ46" s="224"/>
      <c r="AR46" s="224"/>
      <c r="AS46" s="224"/>
      <c r="AT46" s="224"/>
      <c r="AU46" s="224"/>
      <c r="AV46" s="224"/>
    </row>
    <row r="47" spans="1:48" x14ac:dyDescent="0.25">
      <c r="A47" s="224"/>
      <c r="B47" s="224"/>
      <c r="C47" s="224"/>
      <c r="D47" s="224"/>
      <c r="E47" s="224"/>
      <c r="F47" s="224"/>
      <c r="G47" s="224"/>
      <c r="H47" s="224"/>
      <c r="I47" s="224"/>
      <c r="J47" s="224"/>
      <c r="K47" s="224"/>
      <c r="L47" s="224"/>
      <c r="M47" s="224"/>
      <c r="N47" s="224"/>
      <c r="O47" s="224"/>
      <c r="P47" s="224"/>
      <c r="Q47" s="224"/>
      <c r="R47" s="224"/>
      <c r="S47" s="224"/>
      <c r="T47" s="224"/>
      <c r="U47" s="224"/>
      <c r="AO47" s="224"/>
      <c r="AP47" s="224"/>
      <c r="AQ47" s="224"/>
      <c r="AR47" s="224"/>
      <c r="AS47" s="224"/>
      <c r="AT47" s="224"/>
      <c r="AU47" s="224"/>
      <c r="AV47" s="224"/>
    </row>
    <row r="48" spans="1:48" x14ac:dyDescent="0.25">
      <c r="A48" s="224"/>
      <c r="B48" s="224"/>
      <c r="C48" s="224"/>
      <c r="D48" s="224"/>
      <c r="E48" s="224"/>
      <c r="F48" s="224"/>
      <c r="G48" s="224"/>
      <c r="H48" s="224"/>
      <c r="I48" s="224"/>
      <c r="J48" s="224"/>
      <c r="K48" s="224"/>
      <c r="L48" s="224"/>
      <c r="M48" s="224"/>
      <c r="N48" s="224"/>
      <c r="O48" s="224"/>
      <c r="P48" s="224"/>
      <c r="Q48" s="224"/>
      <c r="R48" s="224"/>
      <c r="S48" s="224"/>
      <c r="T48" s="224"/>
      <c r="U48" s="224"/>
      <c r="AO48" s="224"/>
      <c r="AP48" s="224"/>
      <c r="AQ48" s="224"/>
      <c r="AR48" s="224"/>
      <c r="AS48" s="224"/>
      <c r="AT48" s="224"/>
      <c r="AU48" s="224"/>
      <c r="AV48" s="224"/>
    </row>
    <row r="49" spans="1:48" x14ac:dyDescent="0.25">
      <c r="A49" s="224"/>
      <c r="B49" s="224"/>
      <c r="C49" s="224"/>
      <c r="D49" s="224"/>
      <c r="E49" s="224"/>
      <c r="F49" s="224"/>
      <c r="G49" s="224"/>
      <c r="H49" s="224"/>
      <c r="I49" s="224"/>
      <c r="J49" s="224"/>
      <c r="K49" s="224"/>
      <c r="L49" s="224"/>
      <c r="M49" s="224"/>
      <c r="N49" s="224"/>
      <c r="O49" s="224"/>
      <c r="P49" s="224"/>
      <c r="Q49" s="224"/>
      <c r="R49" s="224"/>
      <c r="S49" s="224"/>
      <c r="T49" s="224"/>
      <c r="U49" s="224"/>
      <c r="AO49" s="224"/>
      <c r="AP49" s="224"/>
      <c r="AQ49" s="224"/>
      <c r="AR49" s="224"/>
      <c r="AS49" s="224"/>
      <c r="AT49" s="224"/>
      <c r="AU49" s="224"/>
      <c r="AV49" s="224"/>
    </row>
    <row r="50" spans="1:48" x14ac:dyDescent="0.25">
      <c r="A50" s="224"/>
      <c r="B50" s="224"/>
      <c r="C50" s="224"/>
      <c r="D50" s="224"/>
      <c r="E50" s="224"/>
      <c r="F50" s="224"/>
      <c r="G50" s="224"/>
      <c r="H50" s="224"/>
      <c r="I50" s="224"/>
      <c r="J50" s="224"/>
      <c r="K50" s="224"/>
      <c r="L50" s="224"/>
      <c r="M50" s="224"/>
      <c r="N50" s="224"/>
      <c r="O50" s="224"/>
      <c r="P50" s="224"/>
      <c r="Q50" s="224"/>
      <c r="R50" s="224"/>
      <c r="S50" s="224"/>
      <c r="T50" s="224"/>
      <c r="U50" s="224"/>
      <c r="AO50" s="224"/>
      <c r="AP50" s="224"/>
      <c r="AQ50" s="224"/>
      <c r="AR50" s="224"/>
      <c r="AS50" s="224"/>
      <c r="AT50" s="224"/>
      <c r="AU50" s="224"/>
      <c r="AV50" s="224"/>
    </row>
    <row r="51" spans="1:48" x14ac:dyDescent="0.25">
      <c r="A51" s="224"/>
      <c r="B51" s="224"/>
      <c r="C51" s="224"/>
      <c r="D51" s="224"/>
      <c r="E51" s="224"/>
      <c r="F51" s="224"/>
      <c r="G51" s="224"/>
      <c r="H51" s="224"/>
      <c r="I51" s="224"/>
      <c r="J51" s="224"/>
      <c r="K51" s="224"/>
      <c r="L51" s="224"/>
      <c r="M51" s="224"/>
      <c r="N51" s="224"/>
      <c r="O51" s="224"/>
      <c r="P51" s="224"/>
      <c r="Q51" s="224"/>
      <c r="R51" s="224"/>
      <c r="S51" s="224"/>
      <c r="T51" s="224"/>
      <c r="U51" s="224"/>
      <c r="AO51" s="224"/>
      <c r="AP51" s="224"/>
      <c r="AQ51" s="224"/>
      <c r="AR51" s="224"/>
      <c r="AS51" s="224"/>
      <c r="AT51" s="224"/>
      <c r="AU51" s="224"/>
      <c r="AV51" s="224"/>
    </row>
    <row r="52" spans="1:48" x14ac:dyDescent="0.25">
      <c r="A52" s="224"/>
      <c r="B52" s="224"/>
      <c r="C52" s="224"/>
      <c r="D52" s="224"/>
      <c r="E52" s="224"/>
      <c r="F52" s="224"/>
      <c r="G52" s="224"/>
      <c r="H52" s="224"/>
      <c r="I52" s="224"/>
      <c r="J52" s="224"/>
      <c r="K52" s="224"/>
      <c r="L52" s="224"/>
      <c r="M52" s="224"/>
      <c r="N52" s="224"/>
      <c r="O52" s="224"/>
      <c r="P52" s="224"/>
      <c r="Q52" s="224"/>
      <c r="R52" s="224"/>
      <c r="S52" s="224"/>
      <c r="T52" s="224"/>
      <c r="U52" s="224"/>
      <c r="AO52" s="224"/>
      <c r="AP52" s="224"/>
      <c r="AQ52" s="224"/>
      <c r="AR52" s="224"/>
      <c r="AS52" s="224"/>
      <c r="AT52" s="224"/>
      <c r="AU52" s="224"/>
      <c r="AV52" s="224"/>
    </row>
    <row r="53" spans="1:48" x14ac:dyDescent="0.25">
      <c r="A53" s="224"/>
      <c r="B53" s="224"/>
      <c r="C53" s="224"/>
      <c r="D53" s="224"/>
      <c r="E53" s="224"/>
      <c r="F53" s="224"/>
      <c r="G53" s="224"/>
      <c r="H53" s="224"/>
      <c r="I53" s="224"/>
      <c r="J53" s="224"/>
      <c r="K53" s="224"/>
      <c r="L53" s="224"/>
      <c r="M53" s="224"/>
      <c r="N53" s="224"/>
      <c r="O53" s="224"/>
      <c r="P53" s="224"/>
      <c r="Q53" s="224"/>
      <c r="R53" s="224"/>
      <c r="S53" s="224"/>
      <c r="T53" s="224"/>
      <c r="U53" s="224"/>
      <c r="AO53" s="224"/>
      <c r="AP53" s="224"/>
      <c r="AQ53" s="224"/>
      <c r="AR53" s="224"/>
      <c r="AS53" s="224"/>
      <c r="AT53" s="224"/>
      <c r="AU53" s="224"/>
      <c r="AV53" s="224"/>
    </row>
    <row r="54" spans="1:48" x14ac:dyDescent="0.25">
      <c r="A54" s="224"/>
      <c r="B54" s="224"/>
      <c r="C54" s="224"/>
      <c r="D54" s="224"/>
      <c r="E54" s="224"/>
      <c r="F54" s="224"/>
      <c r="G54" s="224"/>
      <c r="H54" s="224"/>
      <c r="I54" s="224"/>
      <c r="J54" s="224"/>
      <c r="K54" s="224"/>
      <c r="L54" s="224"/>
      <c r="M54" s="224"/>
      <c r="N54" s="224"/>
      <c r="O54" s="224"/>
      <c r="P54" s="224"/>
      <c r="Q54" s="224"/>
      <c r="R54" s="224"/>
      <c r="S54" s="224"/>
      <c r="T54" s="224"/>
      <c r="U54" s="224"/>
      <c r="AO54" s="224"/>
      <c r="AP54" s="224"/>
      <c r="AQ54" s="224"/>
      <c r="AR54" s="224"/>
      <c r="AS54" s="224"/>
      <c r="AT54" s="224"/>
      <c r="AU54" s="224"/>
      <c r="AV54" s="224"/>
    </row>
    <row r="55" spans="1:48" x14ac:dyDescent="0.25">
      <c r="A55" s="224"/>
      <c r="B55" s="224"/>
      <c r="C55" s="224"/>
      <c r="D55" s="224"/>
      <c r="E55" s="224"/>
      <c r="F55" s="224"/>
      <c r="G55" s="224"/>
      <c r="H55" s="224"/>
      <c r="I55" s="224"/>
      <c r="J55" s="224"/>
      <c r="K55" s="224"/>
      <c r="L55" s="224"/>
      <c r="M55" s="224"/>
      <c r="N55" s="224"/>
      <c r="O55" s="224"/>
      <c r="P55" s="224"/>
      <c r="Q55" s="224"/>
      <c r="R55" s="224"/>
      <c r="S55" s="224"/>
      <c r="T55" s="224"/>
      <c r="U55" s="224"/>
      <c r="AO55" s="224"/>
      <c r="AP55" s="224"/>
      <c r="AQ55" s="224"/>
      <c r="AR55" s="224"/>
      <c r="AS55" s="224"/>
      <c r="AT55" s="224"/>
      <c r="AU55" s="224"/>
      <c r="AV55" s="224"/>
    </row>
    <row r="56" spans="1:48" x14ac:dyDescent="0.25">
      <c r="A56" s="224"/>
      <c r="B56" s="224"/>
      <c r="C56" s="224"/>
      <c r="D56" s="224"/>
      <c r="E56" s="224"/>
      <c r="F56" s="224"/>
      <c r="G56" s="224"/>
      <c r="H56" s="224"/>
      <c r="I56" s="224"/>
      <c r="J56" s="224"/>
      <c r="K56" s="224"/>
      <c r="L56" s="224"/>
      <c r="M56" s="224"/>
      <c r="N56" s="224"/>
      <c r="O56" s="224"/>
      <c r="P56" s="224"/>
      <c r="Q56" s="224"/>
      <c r="R56" s="224"/>
      <c r="S56" s="224"/>
      <c r="T56" s="224"/>
      <c r="U56" s="224"/>
      <c r="AO56" s="224"/>
      <c r="AP56" s="224"/>
      <c r="AQ56" s="224"/>
      <c r="AR56" s="224"/>
      <c r="AS56" s="224"/>
      <c r="AT56" s="224"/>
      <c r="AU56" s="224"/>
      <c r="AV56" s="224"/>
    </row>
    <row r="57" spans="1:48" x14ac:dyDescent="0.25">
      <c r="A57" s="224"/>
      <c r="B57" s="224"/>
      <c r="C57" s="224"/>
      <c r="D57" s="224"/>
      <c r="E57" s="224"/>
      <c r="F57" s="224"/>
      <c r="G57" s="224"/>
      <c r="H57" s="224"/>
      <c r="I57" s="224"/>
      <c r="J57" s="224"/>
      <c r="K57" s="224"/>
      <c r="L57" s="224"/>
      <c r="M57" s="224"/>
      <c r="N57" s="224"/>
      <c r="O57" s="224"/>
      <c r="P57" s="224"/>
      <c r="Q57" s="224"/>
      <c r="R57" s="224"/>
      <c r="S57" s="224"/>
      <c r="T57" s="224"/>
      <c r="U57" s="224"/>
      <c r="AO57" s="224"/>
      <c r="AP57" s="224"/>
      <c r="AQ57" s="224"/>
      <c r="AR57" s="224"/>
      <c r="AS57" s="224"/>
      <c r="AT57" s="224"/>
      <c r="AU57" s="224"/>
      <c r="AV57" s="224"/>
    </row>
    <row r="58" spans="1:48" x14ac:dyDescent="0.25">
      <c r="A58" s="224"/>
      <c r="B58" s="224"/>
      <c r="C58" s="224"/>
      <c r="D58" s="224"/>
      <c r="E58" s="224"/>
      <c r="F58" s="224"/>
      <c r="G58" s="224"/>
      <c r="H58" s="224"/>
      <c r="I58" s="224"/>
      <c r="J58" s="224"/>
      <c r="K58" s="224"/>
      <c r="L58" s="224"/>
      <c r="M58" s="224"/>
      <c r="N58" s="224"/>
      <c r="O58" s="224"/>
      <c r="P58" s="224"/>
      <c r="Q58" s="224"/>
      <c r="R58" s="224"/>
      <c r="S58" s="224"/>
      <c r="T58" s="224"/>
      <c r="U58" s="224"/>
      <c r="AO58" s="224"/>
      <c r="AP58" s="224"/>
      <c r="AQ58" s="224"/>
      <c r="AR58" s="224"/>
      <c r="AS58" s="224"/>
      <c r="AT58" s="224"/>
      <c r="AU58" s="224"/>
      <c r="AV58" s="224"/>
    </row>
    <row r="59" spans="1:48" x14ac:dyDescent="0.25">
      <c r="A59" s="224"/>
      <c r="B59" s="224"/>
      <c r="C59" s="224"/>
      <c r="D59" s="224"/>
      <c r="E59" s="224"/>
      <c r="F59" s="224"/>
      <c r="G59" s="224"/>
      <c r="H59" s="224"/>
      <c r="I59" s="224"/>
      <c r="J59" s="224"/>
      <c r="K59" s="224"/>
      <c r="L59" s="224"/>
      <c r="M59" s="224"/>
      <c r="N59" s="224"/>
      <c r="O59" s="224"/>
      <c r="P59" s="224"/>
      <c r="Q59" s="224"/>
      <c r="R59" s="224"/>
      <c r="S59" s="224"/>
      <c r="T59" s="224"/>
      <c r="U59" s="224"/>
      <c r="AO59" s="224"/>
      <c r="AP59" s="224"/>
      <c r="AQ59" s="224"/>
      <c r="AR59" s="224"/>
      <c r="AS59" s="224"/>
      <c r="AT59" s="224"/>
      <c r="AU59" s="224"/>
      <c r="AV59" s="224"/>
    </row>
    <row r="60" spans="1:48" x14ac:dyDescent="0.25">
      <c r="A60" s="224"/>
      <c r="B60" s="224"/>
      <c r="C60" s="224"/>
      <c r="D60" s="224"/>
      <c r="E60" s="224"/>
      <c r="F60" s="224"/>
      <c r="G60" s="224"/>
      <c r="H60" s="224"/>
      <c r="I60" s="224"/>
      <c r="J60" s="224"/>
      <c r="K60" s="224"/>
      <c r="L60" s="224"/>
      <c r="M60" s="224"/>
      <c r="N60" s="224"/>
      <c r="O60" s="224"/>
      <c r="P60" s="224"/>
      <c r="Q60" s="224"/>
      <c r="R60" s="224"/>
      <c r="S60" s="224"/>
      <c r="T60" s="224"/>
      <c r="U60" s="224"/>
      <c r="AO60" s="224"/>
      <c r="AP60" s="224"/>
      <c r="AQ60" s="224"/>
      <c r="AR60" s="224"/>
      <c r="AS60" s="224"/>
      <c r="AT60" s="224"/>
      <c r="AU60" s="224"/>
      <c r="AV60" s="224"/>
    </row>
    <row r="61" spans="1:48" x14ac:dyDescent="0.25">
      <c r="A61" s="224"/>
      <c r="B61" s="224"/>
      <c r="C61" s="224"/>
      <c r="D61" s="224"/>
      <c r="E61" s="224"/>
      <c r="F61" s="224"/>
      <c r="G61" s="224"/>
      <c r="H61" s="224"/>
      <c r="I61" s="224"/>
      <c r="J61" s="224"/>
      <c r="K61" s="224"/>
      <c r="L61" s="224"/>
      <c r="M61" s="224"/>
      <c r="N61" s="224"/>
      <c r="O61" s="224"/>
      <c r="P61" s="224"/>
      <c r="Q61" s="224"/>
      <c r="R61" s="224"/>
      <c r="S61" s="224"/>
      <c r="T61" s="224"/>
      <c r="U61" s="224"/>
      <c r="AO61" s="224"/>
      <c r="AP61" s="224"/>
      <c r="AQ61" s="224"/>
      <c r="AR61" s="224"/>
      <c r="AS61" s="224"/>
      <c r="AT61" s="224"/>
      <c r="AU61" s="224"/>
      <c r="AV61" s="224"/>
    </row>
    <row r="62" spans="1:48" x14ac:dyDescent="0.25">
      <c r="A62" s="224"/>
      <c r="B62" s="224"/>
      <c r="C62" s="224"/>
      <c r="D62" s="224"/>
      <c r="E62" s="224"/>
      <c r="F62" s="224"/>
      <c r="G62" s="224"/>
      <c r="H62" s="224"/>
      <c r="I62" s="224"/>
      <c r="J62" s="224"/>
      <c r="K62" s="224"/>
      <c r="L62" s="224"/>
      <c r="M62" s="224"/>
      <c r="N62" s="224"/>
      <c r="O62" s="224"/>
      <c r="P62" s="224"/>
      <c r="Q62" s="224"/>
      <c r="R62" s="224"/>
      <c r="S62" s="224"/>
      <c r="T62" s="224"/>
      <c r="U62" s="224"/>
      <c r="AO62" s="224"/>
      <c r="AP62" s="224"/>
      <c r="AQ62" s="224"/>
      <c r="AR62" s="224"/>
      <c r="AS62" s="224"/>
      <c r="AT62" s="224"/>
      <c r="AU62" s="224"/>
      <c r="AV62" s="224"/>
    </row>
  </sheetData>
  <protectedRanges>
    <protectedRange sqref="H9:T33 H35:T42 B42" name="Range1"/>
  </protectedRanges>
  <mergeCells count="9">
    <mergeCell ref="A43:B43"/>
    <mergeCell ref="A8:B8"/>
    <mergeCell ref="H2:S2"/>
    <mergeCell ref="H1:S1"/>
    <mergeCell ref="H3:S3"/>
    <mergeCell ref="H5:M5"/>
    <mergeCell ref="N5:S5"/>
    <mergeCell ref="A4:T4"/>
    <mergeCell ref="A5:B6"/>
  </mergeCells>
  <conditionalFormatting sqref="H9:S42">
    <cfRule type="expression" dxfId="0" priority="2">
      <formula>(H9 &lt; 0)</formula>
    </cfRule>
  </conditionalFormatting>
  <dataValidations count="1">
    <dataValidation type="list" allowBlank="1" showInputMessage="1" showErrorMessage="1" prompt="Select a State from the list" sqref="B42" xr:uid="{00000000-0002-0000-0200-000000000000}">
      <formula1>Tbl_State_Part5OtherStateList</formula1>
    </dataValidation>
  </dataValidations>
  <printOptions gridLines="1"/>
  <pageMargins left="0.25" right="0.25" top="0.75" bottom="0.75" header="0.3" footer="0.3"/>
  <pageSetup scale="39" fitToHeight="0" orientation="landscape" horizontalDpi="90" verticalDpi="90" r:id="rId1"/>
  <headerFooter>
    <oddFooter>Page &amp;P of &amp;N</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1" id="{E763D6CA-A30B-4EFA-B667-001D0B78481B}">
            <xm:f xml:space="preserve"> ( H9 &gt; Part5MaxEdits!H9 )</xm:f>
            <x14:dxf>
              <font>
                <b/>
                <i val="0"/>
                <color theme="5"/>
              </font>
              <fill>
                <patternFill>
                  <bgColor theme="7" tint="0.79998168889431442"/>
                </patternFill>
              </fill>
            </x14:dxf>
          </x14:cfRule>
          <xm:sqref>H9:S42</xm:sqref>
        </x14:conditionalFormatting>
      </x14:conditionalFormattings>
    </ext>
    <ext xmlns:x14="http://schemas.microsoft.com/office/spreadsheetml/2009/9/main" uri="{CCE6A557-97BC-4b89-ADB6-D9C93CAAB3DF}">
      <x14:dataValidations xmlns:xm="http://schemas.microsoft.com/office/excel/2006/main" count="1">
        <x14:dataValidation type="whole" errorStyle="warning" allowBlank="1" showInputMessage="1" showErrorMessage="1" errorTitle="Unexpected Value" error="The value entered either exceeds the expected range for this field or  is negative, fractional, or non-numeric" promptTitle="Unexpected Value" xr:uid="{00000000-0002-0000-0200-000001000000}">
          <x14:formula1>
            <xm:f>0</xm:f>
          </x14:formula1>
          <x14:formula2>
            <xm:f>Part5MaxEdits!H9</xm:f>
          </x14:formula2>
          <xm:sqref>H9:S33 H35:S42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2" tint="-0.249977111117893"/>
    <pageSetUpPr fitToPage="1"/>
  </sheetPr>
  <dimension ref="A1:V81"/>
  <sheetViews>
    <sheetView topLeftCell="A7" zoomScaleNormal="100" workbookViewId="0">
      <selection activeCell="C41" sqref="C41"/>
    </sheetView>
  </sheetViews>
  <sheetFormatPr defaultRowHeight="14.4" x14ac:dyDescent="0.3"/>
  <cols>
    <col min="1" max="1" width="26.33203125" customWidth="1"/>
    <col min="2" max="2" width="21.44140625" customWidth="1"/>
    <col min="3" max="3" width="12.33203125" customWidth="1"/>
    <col min="4" max="4" width="4.44140625" customWidth="1"/>
    <col min="5" max="5" width="7.33203125" customWidth="1"/>
    <col min="6" max="6" width="5.88671875" customWidth="1"/>
    <col min="7" max="7" width="6.33203125" customWidth="1"/>
    <col min="8" max="8" width="13.109375" customWidth="1"/>
    <col min="9" max="9" width="10.6640625" customWidth="1"/>
    <col min="10" max="10" width="13.33203125" customWidth="1"/>
    <col min="11" max="11" width="13.109375" customWidth="1"/>
    <col min="12" max="12" width="12.109375" customWidth="1"/>
    <col min="13" max="13" width="12.5546875" customWidth="1"/>
    <col min="14" max="14" width="14.109375" customWidth="1"/>
    <col min="15" max="15" width="13.44140625" customWidth="1"/>
    <col min="16" max="16" width="15" customWidth="1"/>
    <col min="17" max="17" width="14.44140625" customWidth="1"/>
    <col min="18" max="18" width="15.44140625" customWidth="1"/>
    <col min="19" max="19" width="14.88671875" customWidth="1"/>
    <col min="20" max="20" width="67.33203125" customWidth="1"/>
    <col min="21" max="21" width="2.44140625" customWidth="1"/>
  </cols>
  <sheetData>
    <row r="1" spans="1:22" s="1" customFormat="1" ht="42" customHeight="1" thickBot="1" x14ac:dyDescent="0.3">
      <c r="A1" s="55"/>
      <c r="B1" s="71"/>
      <c r="C1" s="71"/>
      <c r="D1" s="71"/>
      <c r="E1" s="71"/>
      <c r="F1" s="71"/>
      <c r="G1" s="71"/>
      <c r="H1" s="534" t="s">
        <v>0</v>
      </c>
      <c r="I1" s="534"/>
      <c r="J1" s="534"/>
      <c r="K1" s="534"/>
      <c r="L1" s="534"/>
      <c r="M1" s="534"/>
      <c r="N1" s="534"/>
      <c r="O1" s="534"/>
      <c r="P1" s="534"/>
      <c r="Q1" s="534"/>
      <c r="R1" s="534"/>
      <c r="S1" s="534"/>
      <c r="T1" s="9" t="s">
        <v>417</v>
      </c>
    </row>
    <row r="2" spans="1:22" s="1" customFormat="1" ht="40.200000000000003" customHeight="1" thickBot="1" x14ac:dyDescent="0.3">
      <c r="A2" s="57" t="s">
        <v>418</v>
      </c>
      <c r="B2" s="201"/>
      <c r="C2" s="72"/>
      <c r="D2" s="72"/>
      <c r="E2" s="72"/>
      <c r="F2" s="72"/>
      <c r="G2" s="72"/>
      <c r="H2" s="535" t="s">
        <v>63</v>
      </c>
      <c r="I2" s="535"/>
      <c r="J2" s="535"/>
      <c r="K2" s="535"/>
      <c r="L2" s="535"/>
      <c r="M2" s="535"/>
      <c r="N2" s="535"/>
      <c r="O2" s="535"/>
      <c r="P2" s="535"/>
      <c r="Q2" s="535"/>
      <c r="R2" s="535"/>
      <c r="S2" s="535"/>
      <c r="T2" s="14" t="s">
        <v>419</v>
      </c>
    </row>
    <row r="3" spans="1:22" ht="63.45" customHeight="1" thickBot="1" x14ac:dyDescent="0.35">
      <c r="A3" s="7"/>
      <c r="B3" s="64"/>
      <c r="C3" s="64"/>
      <c r="D3" s="64"/>
      <c r="E3" s="64"/>
      <c r="F3" s="64"/>
      <c r="G3" s="64"/>
      <c r="H3" s="536" t="s">
        <v>420</v>
      </c>
      <c r="I3" s="536"/>
      <c r="J3" s="536"/>
      <c r="K3" s="536"/>
      <c r="L3" s="536"/>
      <c r="M3" s="536"/>
      <c r="N3" s="536"/>
      <c r="O3" s="536"/>
      <c r="P3" s="536"/>
      <c r="Q3" s="536"/>
      <c r="R3" s="536"/>
      <c r="S3" s="536"/>
      <c r="T3" s="10"/>
    </row>
    <row r="4" spans="1:22" ht="15" customHeight="1" thickBot="1" x14ac:dyDescent="0.35">
      <c r="A4" s="537" t="s">
        <v>421</v>
      </c>
      <c r="B4" s="538"/>
      <c r="C4" s="538"/>
      <c r="D4" s="538"/>
      <c r="E4" s="538"/>
      <c r="F4" s="538"/>
      <c r="G4" s="538"/>
      <c r="H4" s="538"/>
      <c r="I4" s="538"/>
      <c r="J4" s="538"/>
      <c r="K4" s="538"/>
      <c r="L4" s="538"/>
      <c r="M4" s="538"/>
      <c r="N4" s="538"/>
      <c r="O4" s="538"/>
      <c r="P4" s="538"/>
      <c r="Q4" s="538"/>
      <c r="R4" s="538"/>
      <c r="S4" s="538"/>
      <c r="T4" s="539"/>
    </row>
    <row r="5" spans="1:22" x14ac:dyDescent="0.3">
      <c r="A5" s="546" t="s">
        <v>66</v>
      </c>
      <c r="B5" s="547"/>
      <c r="C5" s="202"/>
      <c r="D5" s="202"/>
      <c r="E5" s="202"/>
      <c r="F5" s="202"/>
      <c r="G5" s="203"/>
      <c r="H5" s="540" t="s">
        <v>67</v>
      </c>
      <c r="I5" s="541"/>
      <c r="J5" s="541"/>
      <c r="K5" s="541"/>
      <c r="L5" s="541"/>
      <c r="M5" s="542"/>
      <c r="N5" s="515" t="s">
        <v>68</v>
      </c>
      <c r="O5" s="515"/>
      <c r="P5" s="515"/>
      <c r="Q5" s="515"/>
      <c r="R5" s="515"/>
      <c r="S5" s="543"/>
      <c r="T5" s="544" t="s">
        <v>422</v>
      </c>
    </row>
    <row r="6" spans="1:22" s="4" customFormat="1" ht="65.099999999999994" customHeight="1" thickBot="1" x14ac:dyDescent="0.35">
      <c r="A6" s="548"/>
      <c r="B6" s="549"/>
      <c r="C6" s="124"/>
      <c r="D6" s="124"/>
      <c r="E6" s="124"/>
      <c r="F6" s="124"/>
      <c r="G6" s="66"/>
      <c r="H6" s="16" t="s">
        <v>71</v>
      </c>
      <c r="I6" s="16" t="s">
        <v>72</v>
      </c>
      <c r="J6" s="16" t="s">
        <v>73</v>
      </c>
      <c r="K6" s="16" t="s">
        <v>74</v>
      </c>
      <c r="L6" s="16" t="s">
        <v>75</v>
      </c>
      <c r="M6" s="17" t="s">
        <v>76</v>
      </c>
      <c r="N6" s="20" t="s">
        <v>77</v>
      </c>
      <c r="O6" s="19" t="s">
        <v>78</v>
      </c>
      <c r="P6" s="19" t="s">
        <v>79</v>
      </c>
      <c r="Q6" s="19" t="s">
        <v>80</v>
      </c>
      <c r="R6" s="19" t="s">
        <v>81</v>
      </c>
      <c r="S6" s="19" t="s">
        <v>82</v>
      </c>
      <c r="T6" s="545"/>
      <c r="U6" s="3"/>
    </row>
    <row r="7" spans="1:22" s="4" customFormat="1" ht="17.25" customHeight="1" thickBot="1" x14ac:dyDescent="0.35">
      <c r="A7" s="429"/>
      <c r="B7" s="65"/>
      <c r="C7" s="222" t="s">
        <v>89</v>
      </c>
      <c r="D7" s="223" t="s">
        <v>423</v>
      </c>
      <c r="E7" s="223" t="s">
        <v>424</v>
      </c>
      <c r="F7" s="223" t="s">
        <v>92</v>
      </c>
      <c r="G7" s="223" t="s">
        <v>93</v>
      </c>
      <c r="H7" s="95" t="s">
        <v>94</v>
      </c>
      <c r="I7" s="96" t="s">
        <v>95</v>
      </c>
      <c r="J7" s="96" t="s">
        <v>96</v>
      </c>
      <c r="K7" s="96" t="s">
        <v>97</v>
      </c>
      <c r="L7" s="96" t="s">
        <v>98</v>
      </c>
      <c r="M7" s="96" t="s">
        <v>99</v>
      </c>
      <c r="N7" s="96" t="s">
        <v>94</v>
      </c>
      <c r="O7" s="96" t="s">
        <v>95</v>
      </c>
      <c r="P7" s="96" t="s">
        <v>96</v>
      </c>
      <c r="Q7" s="96" t="s">
        <v>97</v>
      </c>
      <c r="R7" s="96" t="s">
        <v>98</v>
      </c>
      <c r="S7" s="96" t="s">
        <v>99</v>
      </c>
      <c r="T7" s="93"/>
      <c r="U7" s="3"/>
    </row>
    <row r="8" spans="1:22" s="4" customFormat="1" ht="18" customHeight="1" thickBot="1" x14ac:dyDescent="0.35">
      <c r="A8" s="501" t="s">
        <v>100</v>
      </c>
      <c r="B8" s="502"/>
      <c r="C8" s="87"/>
      <c r="D8" s="94"/>
      <c r="E8" s="94"/>
      <c r="F8" s="94"/>
      <c r="G8" s="94"/>
      <c r="H8" s="166" t="s">
        <v>101</v>
      </c>
      <c r="I8" s="99" t="s">
        <v>102</v>
      </c>
      <c r="J8" s="99" t="s">
        <v>103</v>
      </c>
      <c r="K8" s="99" t="s">
        <v>104</v>
      </c>
      <c r="L8" s="99" t="s">
        <v>105</v>
      </c>
      <c r="M8" s="167" t="s">
        <v>106</v>
      </c>
      <c r="N8" s="233" t="s">
        <v>107</v>
      </c>
      <c r="O8" s="100" t="s">
        <v>108</v>
      </c>
      <c r="P8" s="100" t="s">
        <v>109</v>
      </c>
      <c r="Q8" s="100" t="s">
        <v>110</v>
      </c>
      <c r="R8" s="100" t="s">
        <v>111</v>
      </c>
      <c r="S8" s="234" t="s">
        <v>112</v>
      </c>
      <c r="T8" s="236" t="s">
        <v>113</v>
      </c>
      <c r="U8" s="3"/>
    </row>
    <row r="9" spans="1:22" x14ac:dyDescent="0.3">
      <c r="A9" s="8" t="s">
        <v>114</v>
      </c>
      <c r="B9" s="403"/>
      <c r="C9" s="75" t="s">
        <v>115</v>
      </c>
      <c r="D9" s="75" t="s">
        <v>116</v>
      </c>
      <c r="E9" s="75"/>
      <c r="F9" s="75"/>
      <c r="G9" s="75"/>
      <c r="H9" s="29">
        <v>158000</v>
      </c>
      <c r="I9" s="29">
        <v>2400000</v>
      </c>
      <c r="J9" s="29">
        <v>2400000</v>
      </c>
      <c r="K9" s="29">
        <v>2400000</v>
      </c>
      <c r="L9" s="29">
        <v>2400000</v>
      </c>
      <c r="M9" s="30">
        <v>500000</v>
      </c>
      <c r="N9" s="29">
        <v>3500000</v>
      </c>
      <c r="O9" s="29">
        <v>37000000</v>
      </c>
      <c r="P9" s="29">
        <v>37000000</v>
      </c>
      <c r="Q9" s="29">
        <v>37000000</v>
      </c>
      <c r="R9" s="29">
        <v>37000000</v>
      </c>
      <c r="S9" s="29">
        <v>3600000</v>
      </c>
      <c r="T9" s="41"/>
      <c r="V9" s="41" t="s">
        <v>117</v>
      </c>
    </row>
    <row r="10" spans="1:22" x14ac:dyDescent="0.3">
      <c r="A10" s="8" t="s">
        <v>118</v>
      </c>
      <c r="B10" s="403"/>
      <c r="C10" s="75" t="s">
        <v>119</v>
      </c>
      <c r="D10" s="75" t="s">
        <v>120</v>
      </c>
      <c r="E10" s="75"/>
      <c r="F10" s="75"/>
      <c r="G10" s="75"/>
      <c r="H10" s="29">
        <v>4000</v>
      </c>
      <c r="I10" s="29">
        <v>39000</v>
      </c>
      <c r="J10" s="29">
        <v>39000</v>
      </c>
      <c r="K10" s="29">
        <v>39000</v>
      </c>
      <c r="L10" s="29">
        <v>39000</v>
      </c>
      <c r="M10" s="29">
        <v>6000</v>
      </c>
      <c r="N10" s="29">
        <v>108000</v>
      </c>
      <c r="O10" s="29">
        <v>1500000</v>
      </c>
      <c r="P10" s="29">
        <v>1500000</v>
      </c>
      <c r="Q10" s="29">
        <v>1500000</v>
      </c>
      <c r="R10" s="29">
        <v>1500000</v>
      </c>
      <c r="S10" s="29">
        <v>60000</v>
      </c>
      <c r="T10" s="41"/>
      <c r="V10" s="41" t="s">
        <v>121</v>
      </c>
    </row>
    <row r="11" spans="1:22" x14ac:dyDescent="0.3">
      <c r="A11" s="8" t="s">
        <v>122</v>
      </c>
      <c r="B11" s="403"/>
      <c r="C11" s="75" t="s">
        <v>123</v>
      </c>
      <c r="D11" s="75" t="s">
        <v>124</v>
      </c>
      <c r="E11" s="75"/>
      <c r="F11" s="75"/>
      <c r="G11" s="75"/>
      <c r="H11" s="29">
        <v>4000</v>
      </c>
      <c r="I11" s="29">
        <v>30000</v>
      </c>
      <c r="J11" s="29">
        <v>30000</v>
      </c>
      <c r="K11" s="29">
        <v>30000</v>
      </c>
      <c r="L11" s="29">
        <v>30000</v>
      </c>
      <c r="M11" s="29">
        <v>2000</v>
      </c>
      <c r="N11" s="29">
        <v>443000</v>
      </c>
      <c r="O11" s="29">
        <v>5000000</v>
      </c>
      <c r="P11" s="29">
        <v>5000000</v>
      </c>
      <c r="Q11" s="29">
        <v>5000000</v>
      </c>
      <c r="R11" s="29">
        <v>5000000</v>
      </c>
      <c r="S11" s="29">
        <v>270000</v>
      </c>
      <c r="T11" s="41"/>
      <c r="V11" s="41" t="s">
        <v>125</v>
      </c>
    </row>
    <row r="12" spans="1:22" x14ac:dyDescent="0.3">
      <c r="A12" s="21" t="s">
        <v>126</v>
      </c>
      <c r="B12" s="24"/>
      <c r="C12" s="75" t="s">
        <v>127</v>
      </c>
      <c r="D12" s="76" t="s">
        <v>128</v>
      </c>
      <c r="E12" s="79">
        <v>2</v>
      </c>
      <c r="F12" s="79"/>
      <c r="G12" s="76"/>
      <c r="H12" s="31">
        <v>14000</v>
      </c>
      <c r="I12" s="32">
        <v>171000</v>
      </c>
      <c r="J12" s="32">
        <v>171000</v>
      </c>
      <c r="K12" s="32">
        <v>171000</v>
      </c>
      <c r="L12" s="32">
        <v>171000</v>
      </c>
      <c r="M12" s="33">
        <v>30000</v>
      </c>
      <c r="N12" s="31">
        <v>8700</v>
      </c>
      <c r="O12" s="32">
        <v>100000</v>
      </c>
      <c r="P12" s="32">
        <v>100000</v>
      </c>
      <c r="Q12" s="32">
        <v>100000</v>
      </c>
      <c r="R12" s="32">
        <v>100000</v>
      </c>
      <c r="S12" s="33">
        <v>30000</v>
      </c>
      <c r="T12" s="41"/>
      <c r="V12" s="41" t="s">
        <v>129</v>
      </c>
    </row>
    <row r="13" spans="1:22" x14ac:dyDescent="0.3">
      <c r="A13" s="22" t="s">
        <v>130</v>
      </c>
      <c r="B13" s="26"/>
      <c r="C13" s="75" t="s">
        <v>131</v>
      </c>
      <c r="D13" s="77" t="s">
        <v>128</v>
      </c>
      <c r="E13" s="80">
        <v>1</v>
      </c>
      <c r="F13" s="80"/>
      <c r="G13" s="77"/>
      <c r="H13" s="34">
        <v>10000</v>
      </c>
      <c r="I13" s="29">
        <v>116000</v>
      </c>
      <c r="J13" s="29">
        <v>116000</v>
      </c>
      <c r="K13" s="29">
        <v>116000</v>
      </c>
      <c r="L13" s="29">
        <v>116000</v>
      </c>
      <c r="M13" s="35">
        <v>20000</v>
      </c>
      <c r="N13" s="34">
        <v>5000</v>
      </c>
      <c r="O13" s="29">
        <v>55000</v>
      </c>
      <c r="P13" s="29">
        <v>55000</v>
      </c>
      <c r="Q13" s="29">
        <v>55000</v>
      </c>
      <c r="R13" s="29">
        <v>55000</v>
      </c>
      <c r="S13" s="35">
        <v>6000</v>
      </c>
      <c r="T13" s="41"/>
      <c r="V13" s="41" t="s">
        <v>132</v>
      </c>
    </row>
    <row r="14" spans="1:22" x14ac:dyDescent="0.3">
      <c r="A14" s="22" t="s">
        <v>133</v>
      </c>
      <c r="B14" s="26"/>
      <c r="C14" s="75" t="s">
        <v>134</v>
      </c>
      <c r="D14" s="77" t="s">
        <v>128</v>
      </c>
      <c r="E14" s="80">
        <v>3</v>
      </c>
      <c r="F14" s="80"/>
      <c r="G14" s="77"/>
      <c r="H14" s="34">
        <v>85000</v>
      </c>
      <c r="I14" s="29">
        <v>1090000</v>
      </c>
      <c r="J14" s="29">
        <v>1090000</v>
      </c>
      <c r="K14" s="29">
        <v>1090000</v>
      </c>
      <c r="L14" s="29">
        <v>1090000</v>
      </c>
      <c r="M14" s="35">
        <v>189000</v>
      </c>
      <c r="N14" s="34">
        <v>100000</v>
      </c>
      <c r="O14" s="29">
        <v>900000</v>
      </c>
      <c r="P14" s="29">
        <v>900000</v>
      </c>
      <c r="Q14" s="29">
        <v>900000</v>
      </c>
      <c r="R14" s="29">
        <v>900000</v>
      </c>
      <c r="S14" s="35">
        <v>200000</v>
      </c>
      <c r="T14" s="41"/>
      <c r="V14" s="41" t="s">
        <v>135</v>
      </c>
    </row>
    <row r="15" spans="1:22" x14ac:dyDescent="0.3">
      <c r="A15" s="22" t="s">
        <v>136</v>
      </c>
      <c r="B15" s="26"/>
      <c r="C15" s="75" t="s">
        <v>137</v>
      </c>
      <c r="D15" s="77" t="s">
        <v>128</v>
      </c>
      <c r="E15" s="80">
        <v>99</v>
      </c>
      <c r="F15" s="80"/>
      <c r="G15" s="77"/>
      <c r="H15" s="34">
        <v>10000</v>
      </c>
      <c r="I15" s="29">
        <v>120000</v>
      </c>
      <c r="J15" s="29">
        <v>120000</v>
      </c>
      <c r="K15" s="29">
        <v>120000</v>
      </c>
      <c r="L15" s="29">
        <v>120000</v>
      </c>
      <c r="M15" s="35">
        <v>21000</v>
      </c>
      <c r="N15" s="34">
        <v>4000</v>
      </c>
      <c r="O15" s="29">
        <v>45000</v>
      </c>
      <c r="P15" s="29">
        <v>45000</v>
      </c>
      <c r="Q15" s="29">
        <v>45000</v>
      </c>
      <c r="R15" s="29">
        <v>45000</v>
      </c>
      <c r="S15" s="35">
        <v>8000</v>
      </c>
      <c r="T15" s="41"/>
    </row>
    <row r="16" spans="1:22" x14ac:dyDescent="0.3">
      <c r="A16" s="23" t="s">
        <v>138</v>
      </c>
      <c r="B16" s="67"/>
      <c r="C16" s="139" t="s">
        <v>139</v>
      </c>
      <c r="D16" s="67" t="s">
        <v>128</v>
      </c>
      <c r="E16" s="81" t="s">
        <v>140</v>
      </c>
      <c r="F16" s="81"/>
      <c r="G16" s="67"/>
      <c r="H16" s="38">
        <f t="shared" ref="H16:M16" si="0">SUM(H12:H15)</f>
        <v>119000</v>
      </c>
      <c r="I16" s="38">
        <f t="shared" si="0"/>
        <v>1497000</v>
      </c>
      <c r="J16" s="38">
        <f t="shared" si="0"/>
        <v>1497000</v>
      </c>
      <c r="K16" s="38">
        <f t="shared" si="0"/>
        <v>1497000</v>
      </c>
      <c r="L16" s="38">
        <f t="shared" si="0"/>
        <v>1497000</v>
      </c>
      <c r="M16" s="39">
        <f t="shared" si="0"/>
        <v>260000</v>
      </c>
      <c r="N16" s="37">
        <f t="shared" ref="N16:S16" si="1">SUM(N12:N15)</f>
        <v>117700</v>
      </c>
      <c r="O16" s="38">
        <f t="shared" si="1"/>
        <v>1100000</v>
      </c>
      <c r="P16" s="38">
        <f t="shared" si="1"/>
        <v>1100000</v>
      </c>
      <c r="Q16" s="38">
        <f t="shared" si="1"/>
        <v>1100000</v>
      </c>
      <c r="R16" s="38">
        <f t="shared" si="1"/>
        <v>1100000</v>
      </c>
      <c r="S16" s="39">
        <f t="shared" si="1"/>
        <v>244000</v>
      </c>
      <c r="T16" s="40"/>
    </row>
    <row r="17" spans="1:20" x14ac:dyDescent="0.3">
      <c r="A17" s="8" t="s">
        <v>141</v>
      </c>
      <c r="B17" s="403"/>
      <c r="C17" s="75" t="s">
        <v>142</v>
      </c>
      <c r="D17" s="75" t="s">
        <v>143</v>
      </c>
      <c r="E17" s="82"/>
      <c r="F17" s="82"/>
      <c r="G17" s="75"/>
      <c r="H17" s="29">
        <v>158000</v>
      </c>
      <c r="I17" s="29">
        <v>1200000</v>
      </c>
      <c r="J17" s="29">
        <v>1200000</v>
      </c>
      <c r="K17" s="29">
        <v>1200000</v>
      </c>
      <c r="L17" s="29">
        <v>1200000</v>
      </c>
      <c r="M17" s="29">
        <v>500000</v>
      </c>
      <c r="N17" s="29">
        <v>1800000</v>
      </c>
      <c r="O17" s="29">
        <v>20000000</v>
      </c>
      <c r="P17" s="29">
        <v>20000000</v>
      </c>
      <c r="Q17" s="29">
        <v>20000000</v>
      </c>
      <c r="R17" s="29">
        <v>20000000</v>
      </c>
      <c r="S17" s="29">
        <v>6740000</v>
      </c>
      <c r="T17" s="41"/>
    </row>
    <row r="18" spans="1:20" x14ac:dyDescent="0.3">
      <c r="A18" s="8" t="s">
        <v>145</v>
      </c>
      <c r="B18" s="403"/>
      <c r="C18" s="75" t="s">
        <v>146</v>
      </c>
      <c r="D18" s="75" t="s">
        <v>147</v>
      </c>
      <c r="E18" s="82"/>
      <c r="F18" s="82"/>
      <c r="G18" s="75"/>
      <c r="H18" s="29">
        <v>28000</v>
      </c>
      <c r="I18" s="29">
        <v>290000</v>
      </c>
      <c r="J18" s="29">
        <v>290000</v>
      </c>
      <c r="K18" s="29">
        <v>290000</v>
      </c>
      <c r="L18" s="29">
        <v>290000</v>
      </c>
      <c r="M18" s="29">
        <v>17000</v>
      </c>
      <c r="N18" s="29">
        <v>148000</v>
      </c>
      <c r="O18" s="29">
        <v>2000000</v>
      </c>
      <c r="P18" s="29">
        <v>2000000</v>
      </c>
      <c r="Q18" s="29">
        <v>2000000</v>
      </c>
      <c r="R18" s="29">
        <v>2000000</v>
      </c>
      <c r="S18" s="29">
        <v>180000</v>
      </c>
      <c r="T18" s="41"/>
    </row>
    <row r="19" spans="1:20" x14ac:dyDescent="0.3">
      <c r="A19" s="8" t="s">
        <v>148</v>
      </c>
      <c r="B19" s="403"/>
      <c r="C19" s="75" t="s">
        <v>149</v>
      </c>
      <c r="D19" s="75" t="s">
        <v>150</v>
      </c>
      <c r="E19" s="82"/>
      <c r="F19" s="82"/>
      <c r="G19" s="75"/>
      <c r="H19" s="29">
        <v>2000</v>
      </c>
      <c r="I19" s="29">
        <v>4000</v>
      </c>
      <c r="J19" s="29">
        <v>4000</v>
      </c>
      <c r="K19" s="29">
        <v>4000</v>
      </c>
      <c r="L19" s="29">
        <v>4000</v>
      </c>
      <c r="M19" s="29">
        <v>1000</v>
      </c>
      <c r="N19" s="29">
        <v>62000</v>
      </c>
      <c r="O19" s="29">
        <v>1200000</v>
      </c>
      <c r="P19" s="29">
        <v>1200000</v>
      </c>
      <c r="Q19" s="29">
        <v>1200000</v>
      </c>
      <c r="R19" s="29">
        <v>1200000</v>
      </c>
      <c r="S19" s="29">
        <v>3000</v>
      </c>
      <c r="T19" s="41"/>
    </row>
    <row r="20" spans="1:20" x14ac:dyDescent="0.3">
      <c r="A20" s="24" t="s">
        <v>151</v>
      </c>
      <c r="B20" s="68"/>
      <c r="C20" s="75" t="s">
        <v>152</v>
      </c>
      <c r="D20" s="78" t="s">
        <v>153</v>
      </c>
      <c r="E20" s="83" t="s">
        <v>112</v>
      </c>
      <c r="F20" s="83"/>
      <c r="G20" s="78"/>
      <c r="H20" s="32">
        <v>8000</v>
      </c>
      <c r="I20" s="32">
        <v>73000</v>
      </c>
      <c r="J20" s="32">
        <v>73000</v>
      </c>
      <c r="K20" s="32">
        <v>73000</v>
      </c>
      <c r="L20" s="32">
        <v>73000</v>
      </c>
      <c r="M20" s="33">
        <v>5000</v>
      </c>
      <c r="N20" s="31">
        <v>3200000</v>
      </c>
      <c r="O20" s="32">
        <v>36000000</v>
      </c>
      <c r="P20" s="32">
        <v>36000000</v>
      </c>
      <c r="Q20" s="32">
        <v>36000000</v>
      </c>
      <c r="R20" s="32">
        <v>36000000</v>
      </c>
      <c r="S20" s="33">
        <v>12000000</v>
      </c>
      <c r="T20" s="41"/>
    </row>
    <row r="21" spans="1:20" x14ac:dyDescent="0.3">
      <c r="A21" s="22" t="s">
        <v>154</v>
      </c>
      <c r="B21" s="26"/>
      <c r="C21" s="75" t="s">
        <v>155</v>
      </c>
      <c r="D21" s="77" t="s">
        <v>153</v>
      </c>
      <c r="E21" s="80" t="s">
        <v>156</v>
      </c>
      <c r="F21" s="80"/>
      <c r="G21" s="77"/>
      <c r="H21" s="34">
        <v>21000</v>
      </c>
      <c r="I21" s="29">
        <v>267000</v>
      </c>
      <c r="J21" s="29">
        <v>267000</v>
      </c>
      <c r="K21" s="29">
        <v>267000</v>
      </c>
      <c r="L21" s="29">
        <v>267000</v>
      </c>
      <c r="M21" s="35">
        <v>100000</v>
      </c>
      <c r="N21" s="34">
        <v>122000</v>
      </c>
      <c r="O21" s="29">
        <v>1200000</v>
      </c>
      <c r="P21" s="29">
        <v>1200000</v>
      </c>
      <c r="Q21" s="29">
        <v>1200000</v>
      </c>
      <c r="R21" s="29">
        <v>1200000</v>
      </c>
      <c r="S21" s="35">
        <v>530000</v>
      </c>
      <c r="T21" s="41"/>
    </row>
    <row r="22" spans="1:20" x14ac:dyDescent="0.3">
      <c r="A22" s="22" t="s">
        <v>157</v>
      </c>
      <c r="B22" s="26"/>
      <c r="C22" s="75" t="s">
        <v>158</v>
      </c>
      <c r="D22" s="77" t="s">
        <v>153</v>
      </c>
      <c r="E22" s="80">
        <v>99</v>
      </c>
      <c r="F22" s="80"/>
      <c r="G22" s="77"/>
      <c r="H22" s="34">
        <v>4000</v>
      </c>
      <c r="I22" s="29">
        <v>35000</v>
      </c>
      <c r="J22" s="29">
        <v>35000</v>
      </c>
      <c r="K22" s="29">
        <v>35000</v>
      </c>
      <c r="L22" s="29">
        <v>35000</v>
      </c>
      <c r="M22" s="35">
        <v>5000</v>
      </c>
      <c r="N22" s="34">
        <v>17000</v>
      </c>
      <c r="O22" s="29">
        <v>370000</v>
      </c>
      <c r="P22" s="29">
        <v>370000</v>
      </c>
      <c r="Q22" s="29">
        <v>370000</v>
      </c>
      <c r="R22" s="29">
        <v>370000</v>
      </c>
      <c r="S22" s="35">
        <v>2000</v>
      </c>
      <c r="T22" s="41"/>
    </row>
    <row r="23" spans="1:20" x14ac:dyDescent="0.3">
      <c r="A23" s="23" t="s">
        <v>159</v>
      </c>
      <c r="B23" s="67"/>
      <c r="C23" s="139" t="s">
        <v>160</v>
      </c>
      <c r="D23" s="67" t="s">
        <v>153</v>
      </c>
      <c r="E23" s="81" t="s">
        <v>140</v>
      </c>
      <c r="F23" s="81"/>
      <c r="G23" s="67"/>
      <c r="H23" s="38">
        <f t="shared" ref="H23:M23" si="2">SUM(H20:H22)</f>
        <v>33000</v>
      </c>
      <c r="I23" s="38">
        <f t="shared" si="2"/>
        <v>375000</v>
      </c>
      <c r="J23" s="38">
        <f t="shared" si="2"/>
        <v>375000</v>
      </c>
      <c r="K23" s="38">
        <f t="shared" si="2"/>
        <v>375000</v>
      </c>
      <c r="L23" s="38">
        <f t="shared" si="2"/>
        <v>375000</v>
      </c>
      <c r="M23" s="39">
        <f t="shared" si="2"/>
        <v>110000</v>
      </c>
      <c r="N23" s="37">
        <f t="shared" ref="N23:S23" si="3">SUM(N20:N22)</f>
        <v>3339000</v>
      </c>
      <c r="O23" s="38">
        <f t="shared" si="3"/>
        <v>37570000</v>
      </c>
      <c r="P23" s="38">
        <f t="shared" si="3"/>
        <v>37570000</v>
      </c>
      <c r="Q23" s="38">
        <f t="shared" si="3"/>
        <v>37570000</v>
      </c>
      <c r="R23" s="38">
        <f t="shared" si="3"/>
        <v>37570000</v>
      </c>
      <c r="S23" s="39">
        <f t="shared" si="3"/>
        <v>12532000</v>
      </c>
      <c r="T23" s="40"/>
    </row>
    <row r="24" spans="1:20" x14ac:dyDescent="0.3">
      <c r="A24" s="8" t="s">
        <v>161</v>
      </c>
      <c r="B24" s="403"/>
      <c r="C24" s="75" t="s">
        <v>162</v>
      </c>
      <c r="D24" s="75" t="s">
        <v>163</v>
      </c>
      <c r="E24" s="82"/>
      <c r="F24" s="82"/>
      <c r="G24" s="75"/>
      <c r="H24" s="29">
        <v>4000</v>
      </c>
      <c r="I24" s="29">
        <v>40000</v>
      </c>
      <c r="J24" s="29">
        <v>40000</v>
      </c>
      <c r="K24" s="29">
        <v>40000</v>
      </c>
      <c r="L24" s="29">
        <v>40000</v>
      </c>
      <c r="M24" s="29">
        <v>3000</v>
      </c>
      <c r="N24" s="29">
        <v>60000</v>
      </c>
      <c r="O24" s="29">
        <v>900000</v>
      </c>
      <c r="P24" s="29">
        <v>900000</v>
      </c>
      <c r="Q24" s="29">
        <v>900000</v>
      </c>
      <c r="R24" s="29">
        <v>900000</v>
      </c>
      <c r="S24" s="29">
        <v>4000</v>
      </c>
      <c r="T24" s="41"/>
    </row>
    <row r="25" spans="1:20" x14ac:dyDescent="0.3">
      <c r="A25" s="8" t="s">
        <v>164</v>
      </c>
      <c r="B25" s="403"/>
      <c r="C25" s="75" t="s">
        <v>165</v>
      </c>
      <c r="D25" s="75" t="s">
        <v>166</v>
      </c>
      <c r="E25" s="82"/>
      <c r="F25" s="82"/>
      <c r="G25" s="75"/>
      <c r="H25" s="29">
        <v>13000</v>
      </c>
      <c r="I25" s="29">
        <v>93000</v>
      </c>
      <c r="J25" s="29">
        <v>93000</v>
      </c>
      <c r="K25" s="29">
        <v>93000</v>
      </c>
      <c r="L25" s="29">
        <v>93000</v>
      </c>
      <c r="M25" s="29">
        <v>21000</v>
      </c>
      <c r="N25" s="29">
        <v>28000</v>
      </c>
      <c r="O25" s="29">
        <v>170000</v>
      </c>
      <c r="P25" s="29">
        <v>170000</v>
      </c>
      <c r="Q25" s="29">
        <v>170000</v>
      </c>
      <c r="R25" s="29">
        <v>170000</v>
      </c>
      <c r="S25" s="29">
        <v>37000</v>
      </c>
      <c r="T25" s="41"/>
    </row>
    <row r="26" spans="1:20" x14ac:dyDescent="0.3">
      <c r="A26" s="8" t="s">
        <v>167</v>
      </c>
      <c r="B26" s="403"/>
      <c r="C26" s="75" t="s">
        <v>168</v>
      </c>
      <c r="D26" s="75" t="s">
        <v>169</v>
      </c>
      <c r="E26" s="82"/>
      <c r="F26" s="82"/>
      <c r="G26" s="75"/>
      <c r="H26" s="29">
        <v>19000</v>
      </c>
      <c r="I26" s="29">
        <v>262000</v>
      </c>
      <c r="J26" s="29">
        <v>262000</v>
      </c>
      <c r="K26" s="29">
        <v>262000</v>
      </c>
      <c r="L26" s="29">
        <v>262000</v>
      </c>
      <c r="M26" s="29">
        <v>75000</v>
      </c>
      <c r="N26" s="29">
        <v>41000</v>
      </c>
      <c r="O26" s="29">
        <v>570000</v>
      </c>
      <c r="P26" s="29">
        <v>570000</v>
      </c>
      <c r="Q26" s="29">
        <v>570000</v>
      </c>
      <c r="R26" s="29">
        <v>570000</v>
      </c>
      <c r="S26" s="29">
        <v>105000</v>
      </c>
      <c r="T26" s="41"/>
    </row>
    <row r="27" spans="1:20" x14ac:dyDescent="0.3">
      <c r="A27" s="8" t="s">
        <v>170</v>
      </c>
      <c r="B27" s="403"/>
      <c r="C27" s="75" t="s">
        <v>171</v>
      </c>
      <c r="D27" s="75" t="s">
        <v>172</v>
      </c>
      <c r="E27" s="82"/>
      <c r="F27" s="82"/>
      <c r="G27" s="75"/>
      <c r="H27" s="29">
        <v>2000</v>
      </c>
      <c r="I27" s="29">
        <v>12000</v>
      </c>
      <c r="J27" s="29">
        <v>12000</v>
      </c>
      <c r="K27" s="29">
        <v>12000</v>
      </c>
      <c r="L27" s="29">
        <v>12000</v>
      </c>
      <c r="M27" s="29">
        <v>3000</v>
      </c>
      <c r="N27" s="29">
        <v>330</v>
      </c>
      <c r="O27" s="29">
        <v>2000</v>
      </c>
      <c r="P27" s="29">
        <v>2000</v>
      </c>
      <c r="Q27" s="29">
        <v>2000</v>
      </c>
      <c r="R27" s="29">
        <v>2000</v>
      </c>
      <c r="S27" s="29">
        <v>1000</v>
      </c>
      <c r="T27" s="41"/>
    </row>
    <row r="28" spans="1:20" x14ac:dyDescent="0.3">
      <c r="A28" s="21" t="s">
        <v>173</v>
      </c>
      <c r="B28" s="24"/>
      <c r="C28" s="75" t="s">
        <v>174</v>
      </c>
      <c r="D28" s="76" t="s">
        <v>175</v>
      </c>
      <c r="E28" s="79" t="s">
        <v>104</v>
      </c>
      <c r="F28" s="79"/>
      <c r="G28" s="76"/>
      <c r="H28" s="31">
        <v>446000</v>
      </c>
      <c r="I28" s="32">
        <v>3400000</v>
      </c>
      <c r="J28" s="32">
        <v>3400000</v>
      </c>
      <c r="K28" s="32">
        <v>3400000</v>
      </c>
      <c r="L28" s="32">
        <v>3400000</v>
      </c>
      <c r="M28" s="33">
        <v>1800000</v>
      </c>
      <c r="N28" s="31">
        <v>1800000</v>
      </c>
      <c r="O28" s="32">
        <v>17000000</v>
      </c>
      <c r="P28" s="32">
        <v>17000000</v>
      </c>
      <c r="Q28" s="32">
        <v>17000000</v>
      </c>
      <c r="R28" s="32">
        <v>17000000</v>
      </c>
      <c r="S28" s="33">
        <v>9300000</v>
      </c>
      <c r="T28" s="41"/>
    </row>
    <row r="29" spans="1:20" x14ac:dyDescent="0.3">
      <c r="A29" s="22" t="s">
        <v>176</v>
      </c>
      <c r="B29" s="26"/>
      <c r="C29" s="75" t="s">
        <v>177</v>
      </c>
      <c r="D29" s="77" t="s">
        <v>175</v>
      </c>
      <c r="E29" s="80" t="s">
        <v>178</v>
      </c>
      <c r="F29" s="80"/>
      <c r="G29" s="77"/>
      <c r="H29" s="34">
        <v>8000</v>
      </c>
      <c r="I29" s="29">
        <v>100000</v>
      </c>
      <c r="J29" s="29">
        <v>100000</v>
      </c>
      <c r="K29" s="29">
        <v>100000</v>
      </c>
      <c r="L29" s="29">
        <v>100000</v>
      </c>
      <c r="M29" s="35">
        <v>30000</v>
      </c>
      <c r="N29" s="34">
        <v>512000</v>
      </c>
      <c r="O29" s="29">
        <v>9200000</v>
      </c>
      <c r="P29" s="29">
        <v>9200000</v>
      </c>
      <c r="Q29" s="29">
        <v>9200000</v>
      </c>
      <c r="R29" s="29">
        <v>9200000</v>
      </c>
      <c r="S29" s="35">
        <v>2400000</v>
      </c>
      <c r="T29" s="41"/>
    </row>
    <row r="30" spans="1:20" x14ac:dyDescent="0.3">
      <c r="A30" s="23" t="s">
        <v>179</v>
      </c>
      <c r="B30" s="67"/>
      <c r="C30" s="139" t="s">
        <v>180</v>
      </c>
      <c r="D30" s="67" t="s">
        <v>175</v>
      </c>
      <c r="E30" s="81" t="s">
        <v>140</v>
      </c>
      <c r="F30" s="81"/>
      <c r="G30" s="67"/>
      <c r="H30" s="38">
        <f t="shared" ref="H30:M30" si="4">SUM(H28:H29)</f>
        <v>454000</v>
      </c>
      <c r="I30" s="38">
        <f t="shared" si="4"/>
        <v>3500000</v>
      </c>
      <c r="J30" s="38">
        <f t="shared" si="4"/>
        <v>3500000</v>
      </c>
      <c r="K30" s="38">
        <f t="shared" si="4"/>
        <v>3500000</v>
      </c>
      <c r="L30" s="38">
        <f t="shared" si="4"/>
        <v>3500000</v>
      </c>
      <c r="M30" s="39">
        <f t="shared" si="4"/>
        <v>1830000</v>
      </c>
      <c r="N30" s="37">
        <f t="shared" ref="N30:S30" si="5">SUM(N28:N29)</f>
        <v>2312000</v>
      </c>
      <c r="O30" s="38">
        <f t="shared" si="5"/>
        <v>26200000</v>
      </c>
      <c r="P30" s="38">
        <f t="shared" si="5"/>
        <v>26200000</v>
      </c>
      <c r="Q30" s="38">
        <f t="shared" si="5"/>
        <v>26200000</v>
      </c>
      <c r="R30" s="38">
        <f t="shared" si="5"/>
        <v>26200000</v>
      </c>
      <c r="S30" s="39">
        <f t="shared" si="5"/>
        <v>11700000</v>
      </c>
      <c r="T30" s="40"/>
    </row>
    <row r="31" spans="1:20" x14ac:dyDescent="0.3">
      <c r="A31" s="8" t="s">
        <v>181</v>
      </c>
      <c r="B31" s="403"/>
      <c r="C31" s="75" t="s">
        <v>182</v>
      </c>
      <c r="D31" s="75" t="s">
        <v>183</v>
      </c>
      <c r="E31" s="82"/>
      <c r="F31" s="82"/>
      <c r="G31" s="75"/>
      <c r="H31" s="29">
        <v>150</v>
      </c>
      <c r="I31" s="29">
        <v>1000</v>
      </c>
      <c r="J31" s="29">
        <v>1000</v>
      </c>
      <c r="K31" s="29">
        <v>1000</v>
      </c>
      <c r="L31" s="29">
        <v>1000</v>
      </c>
      <c r="M31" s="29">
        <v>1000</v>
      </c>
      <c r="N31" s="29">
        <v>10000</v>
      </c>
      <c r="O31" s="29">
        <v>115000</v>
      </c>
      <c r="P31" s="29">
        <v>115000</v>
      </c>
      <c r="Q31" s="29">
        <v>115000</v>
      </c>
      <c r="R31" s="29">
        <v>115000</v>
      </c>
      <c r="S31" s="29">
        <v>10000</v>
      </c>
      <c r="T31" s="41"/>
    </row>
    <row r="32" spans="1:20" x14ac:dyDescent="0.3">
      <c r="A32" s="8" t="s">
        <v>184</v>
      </c>
      <c r="B32" s="403"/>
      <c r="C32" s="75" t="s">
        <v>185</v>
      </c>
      <c r="D32" s="75" t="s">
        <v>186</v>
      </c>
      <c r="E32" s="82"/>
      <c r="F32" s="82"/>
      <c r="G32" s="75"/>
      <c r="H32" s="29">
        <v>400000</v>
      </c>
      <c r="I32" s="29">
        <v>3700000</v>
      </c>
      <c r="J32" s="29">
        <v>3700000</v>
      </c>
      <c r="K32" s="29">
        <v>3700000</v>
      </c>
      <c r="L32" s="29">
        <v>3700000</v>
      </c>
      <c r="M32" s="29">
        <v>800000</v>
      </c>
      <c r="N32" s="29">
        <v>1100000</v>
      </c>
      <c r="O32" s="29">
        <v>8600000</v>
      </c>
      <c r="P32" s="29">
        <v>8600000</v>
      </c>
      <c r="Q32" s="29">
        <v>8600000</v>
      </c>
      <c r="R32" s="29">
        <v>8600000</v>
      </c>
      <c r="S32" s="29">
        <v>1700000</v>
      </c>
      <c r="T32" s="41"/>
    </row>
    <row r="33" spans="1:20" x14ac:dyDescent="0.3">
      <c r="A33" s="8" t="s">
        <v>187</v>
      </c>
      <c r="B33" s="403"/>
      <c r="C33" s="75" t="s">
        <v>188</v>
      </c>
      <c r="D33" s="75" t="s">
        <v>189</v>
      </c>
      <c r="E33" s="82"/>
      <c r="F33" s="82"/>
      <c r="G33" s="75"/>
      <c r="H33" s="29">
        <v>19000</v>
      </c>
      <c r="I33" s="29">
        <v>280000</v>
      </c>
      <c r="J33" s="29">
        <v>280000</v>
      </c>
      <c r="K33" s="29">
        <v>280000</v>
      </c>
      <c r="L33" s="29">
        <v>280000</v>
      </c>
      <c r="M33" s="29">
        <v>165000</v>
      </c>
      <c r="N33" s="29">
        <v>2300000</v>
      </c>
      <c r="O33" s="29">
        <v>28000000</v>
      </c>
      <c r="P33" s="29">
        <v>28000000</v>
      </c>
      <c r="Q33" s="29">
        <v>28000000</v>
      </c>
      <c r="R33" s="29">
        <v>28000000</v>
      </c>
      <c r="S33" s="29">
        <v>15000000</v>
      </c>
      <c r="T33" s="41"/>
    </row>
    <row r="34" spans="1:20" x14ac:dyDescent="0.3">
      <c r="A34" s="8" t="s">
        <v>190</v>
      </c>
      <c r="B34" s="403"/>
      <c r="C34" s="75" t="s">
        <v>191</v>
      </c>
      <c r="D34" s="75" t="s">
        <v>192</v>
      </c>
      <c r="E34" s="82"/>
      <c r="F34" s="82"/>
      <c r="G34" s="75"/>
      <c r="H34" s="29">
        <v>147000</v>
      </c>
      <c r="I34" s="29">
        <v>1800000</v>
      </c>
      <c r="J34" s="29">
        <v>1800000</v>
      </c>
      <c r="K34" s="29">
        <v>1800000</v>
      </c>
      <c r="L34" s="29">
        <v>1800000</v>
      </c>
      <c r="M34" s="29">
        <v>470000</v>
      </c>
      <c r="N34" s="29">
        <v>2600000</v>
      </c>
      <c r="O34" s="29">
        <v>30000000</v>
      </c>
      <c r="P34" s="29">
        <v>30000000</v>
      </c>
      <c r="Q34" s="29">
        <v>30000000</v>
      </c>
      <c r="R34" s="29">
        <v>30000000</v>
      </c>
      <c r="S34" s="29">
        <v>6100000</v>
      </c>
      <c r="T34" s="41"/>
    </row>
    <row r="35" spans="1:20" x14ac:dyDescent="0.3">
      <c r="A35" s="8" t="s">
        <v>193</v>
      </c>
      <c r="B35" s="403"/>
      <c r="C35" s="75" t="s">
        <v>194</v>
      </c>
      <c r="D35" s="75" t="s">
        <v>195</v>
      </c>
      <c r="E35" s="82"/>
      <c r="F35" s="82"/>
      <c r="G35" s="75"/>
      <c r="H35" s="29">
        <v>6000</v>
      </c>
      <c r="I35" s="29">
        <v>100000</v>
      </c>
      <c r="J35" s="29">
        <v>100000</v>
      </c>
      <c r="K35" s="29">
        <v>100000</v>
      </c>
      <c r="L35" s="29">
        <v>100000</v>
      </c>
      <c r="M35" s="29">
        <v>50000</v>
      </c>
      <c r="N35" s="29">
        <v>7700000</v>
      </c>
      <c r="O35" s="29">
        <v>98000000</v>
      </c>
      <c r="P35" s="29">
        <v>98000000</v>
      </c>
      <c r="Q35" s="29">
        <v>98000000</v>
      </c>
      <c r="R35" s="29">
        <v>98000000</v>
      </c>
      <c r="S35" s="29">
        <v>27500000</v>
      </c>
      <c r="T35" s="41"/>
    </row>
    <row r="36" spans="1:20" x14ac:dyDescent="0.3">
      <c r="A36" s="8" t="s">
        <v>196</v>
      </c>
      <c r="B36" s="403"/>
      <c r="C36" s="75" t="s">
        <v>197</v>
      </c>
      <c r="D36" s="75" t="s">
        <v>198</v>
      </c>
      <c r="E36" s="82"/>
      <c r="F36" s="82"/>
      <c r="G36" s="75"/>
      <c r="H36" s="29">
        <v>1000</v>
      </c>
      <c r="I36" s="29">
        <v>7000</v>
      </c>
      <c r="J36" s="29">
        <v>7000</v>
      </c>
      <c r="K36" s="29">
        <v>7000</v>
      </c>
      <c r="L36" s="29">
        <v>7000</v>
      </c>
      <c r="M36" s="29">
        <v>1000</v>
      </c>
      <c r="N36" s="29">
        <v>3000</v>
      </c>
      <c r="O36" s="29">
        <v>30000</v>
      </c>
      <c r="P36" s="29">
        <v>30000</v>
      </c>
      <c r="Q36" s="29">
        <v>30000</v>
      </c>
      <c r="R36" s="29">
        <v>30000</v>
      </c>
      <c r="S36" s="29">
        <v>10000</v>
      </c>
      <c r="T36" s="41"/>
    </row>
    <row r="37" spans="1:20" x14ac:dyDescent="0.3">
      <c r="A37" s="21" t="s">
        <v>199</v>
      </c>
      <c r="B37" s="24"/>
      <c r="C37" s="75" t="s">
        <v>200</v>
      </c>
      <c r="D37" s="76" t="s">
        <v>201</v>
      </c>
      <c r="E37" s="79">
        <v>1</v>
      </c>
      <c r="F37" s="79"/>
      <c r="G37" s="76"/>
      <c r="H37" s="31">
        <v>181000</v>
      </c>
      <c r="I37" s="32">
        <v>2000000</v>
      </c>
      <c r="J37" s="32">
        <v>2000000</v>
      </c>
      <c r="K37" s="32">
        <v>2000000</v>
      </c>
      <c r="L37" s="32">
        <v>2000000</v>
      </c>
      <c r="M37" s="33">
        <v>575000</v>
      </c>
      <c r="N37" s="31">
        <v>700000</v>
      </c>
      <c r="O37" s="32">
        <v>6900000</v>
      </c>
      <c r="P37" s="32">
        <v>6900000</v>
      </c>
      <c r="Q37" s="32">
        <v>6900000</v>
      </c>
      <c r="R37" s="32">
        <v>6900000</v>
      </c>
      <c r="S37" s="33">
        <v>2600000</v>
      </c>
      <c r="T37" s="41"/>
    </row>
    <row r="38" spans="1:20" x14ac:dyDescent="0.3">
      <c r="A38" s="22" t="s">
        <v>202</v>
      </c>
      <c r="B38" s="26"/>
      <c r="C38" s="75" t="s">
        <v>203</v>
      </c>
      <c r="D38" s="77" t="s">
        <v>201</v>
      </c>
      <c r="E38" s="80">
        <v>2</v>
      </c>
      <c r="F38" s="80"/>
      <c r="G38" s="77"/>
      <c r="H38" s="34">
        <v>181000</v>
      </c>
      <c r="I38" s="29">
        <v>1300000</v>
      </c>
      <c r="J38" s="29">
        <v>1300000</v>
      </c>
      <c r="K38" s="29">
        <v>1300000</v>
      </c>
      <c r="L38" s="29">
        <v>1300000</v>
      </c>
      <c r="M38" s="35">
        <v>500000</v>
      </c>
      <c r="N38" s="34">
        <v>682000</v>
      </c>
      <c r="O38" s="29">
        <v>4900000</v>
      </c>
      <c r="P38" s="29">
        <v>4900000</v>
      </c>
      <c r="Q38" s="29">
        <v>4900000</v>
      </c>
      <c r="R38" s="29">
        <v>4900000</v>
      </c>
      <c r="S38" s="35">
        <v>1600000</v>
      </c>
      <c r="T38" s="41"/>
    </row>
    <row r="39" spans="1:20" x14ac:dyDescent="0.3">
      <c r="A39" s="22" t="s">
        <v>204</v>
      </c>
      <c r="B39" s="26"/>
      <c r="C39" s="75" t="s">
        <v>205</v>
      </c>
      <c r="D39" s="77" t="s">
        <v>201</v>
      </c>
      <c r="E39" s="80">
        <v>3</v>
      </c>
      <c r="F39" s="80"/>
      <c r="G39" s="77"/>
      <c r="H39" s="34">
        <v>47000</v>
      </c>
      <c r="I39" s="29">
        <v>500000</v>
      </c>
      <c r="J39" s="29">
        <v>500000</v>
      </c>
      <c r="K39" s="29">
        <v>500000</v>
      </c>
      <c r="L39" s="29">
        <v>500000</v>
      </c>
      <c r="M39" s="35">
        <v>30000</v>
      </c>
      <c r="N39" s="34">
        <v>265000</v>
      </c>
      <c r="O39" s="29">
        <v>1700000</v>
      </c>
      <c r="P39" s="29">
        <v>1700000</v>
      </c>
      <c r="Q39" s="29">
        <v>1700000</v>
      </c>
      <c r="R39" s="29">
        <v>1700000</v>
      </c>
      <c r="S39" s="35">
        <v>200000</v>
      </c>
      <c r="T39" s="41"/>
    </row>
    <row r="40" spans="1:20" x14ac:dyDescent="0.3">
      <c r="A40" s="22" t="s">
        <v>206</v>
      </c>
      <c r="B40" s="26"/>
      <c r="C40" s="75" t="s">
        <v>207</v>
      </c>
      <c r="D40" s="77" t="s">
        <v>201</v>
      </c>
      <c r="E40" s="80">
        <v>4</v>
      </c>
      <c r="F40" s="80"/>
      <c r="G40" s="77"/>
      <c r="H40" s="34">
        <v>15000</v>
      </c>
      <c r="I40" s="29">
        <v>150000</v>
      </c>
      <c r="J40" s="29">
        <v>150000</v>
      </c>
      <c r="K40" s="29">
        <v>150000</v>
      </c>
      <c r="L40" s="29">
        <v>150000</v>
      </c>
      <c r="M40" s="35">
        <v>40000</v>
      </c>
      <c r="N40" s="34">
        <v>934000</v>
      </c>
      <c r="O40" s="29">
        <v>15000000</v>
      </c>
      <c r="P40" s="29">
        <v>15000000</v>
      </c>
      <c r="Q40" s="29">
        <v>15000000</v>
      </c>
      <c r="R40" s="29">
        <v>15000000</v>
      </c>
      <c r="S40" s="35">
        <v>7300000</v>
      </c>
      <c r="T40" s="41"/>
    </row>
    <row r="41" spans="1:20" x14ac:dyDescent="0.3">
      <c r="A41" s="22" t="s">
        <v>208</v>
      </c>
      <c r="B41" s="26"/>
      <c r="C41" s="75" t="s">
        <v>209</v>
      </c>
      <c r="D41" s="77" t="s">
        <v>201</v>
      </c>
      <c r="E41" s="80">
        <v>5</v>
      </c>
      <c r="F41" s="80"/>
      <c r="G41" s="77"/>
      <c r="H41" s="34">
        <v>3000</v>
      </c>
      <c r="I41" s="29">
        <v>60000</v>
      </c>
      <c r="J41" s="29">
        <v>60000</v>
      </c>
      <c r="K41" s="29">
        <v>60000</v>
      </c>
      <c r="L41" s="29">
        <v>60000</v>
      </c>
      <c r="M41" s="35">
        <v>5000</v>
      </c>
      <c r="N41" s="34">
        <v>649000</v>
      </c>
      <c r="O41" s="29">
        <v>7000000</v>
      </c>
      <c r="P41" s="29">
        <v>7000000</v>
      </c>
      <c r="Q41" s="29">
        <v>7000000</v>
      </c>
      <c r="R41" s="29">
        <v>7000000</v>
      </c>
      <c r="S41" s="35">
        <v>500000</v>
      </c>
      <c r="T41" s="41"/>
    </row>
    <row r="42" spans="1:20" x14ac:dyDescent="0.3">
      <c r="A42" s="22" t="s">
        <v>210</v>
      </c>
      <c r="B42" s="26"/>
      <c r="C42" s="75" t="s">
        <v>211</v>
      </c>
      <c r="D42" s="77" t="s">
        <v>201</v>
      </c>
      <c r="E42" s="80">
        <v>6</v>
      </c>
      <c r="F42" s="80"/>
      <c r="G42" s="77"/>
      <c r="H42" s="34">
        <v>13000</v>
      </c>
      <c r="I42" s="29">
        <v>150000</v>
      </c>
      <c r="J42" s="29">
        <v>150000</v>
      </c>
      <c r="K42" s="29">
        <v>150000</v>
      </c>
      <c r="L42" s="29">
        <v>150000</v>
      </c>
      <c r="M42" s="35">
        <v>40000</v>
      </c>
      <c r="N42" s="34">
        <v>1801000</v>
      </c>
      <c r="O42" s="29">
        <v>21000000</v>
      </c>
      <c r="P42" s="29">
        <v>21000000</v>
      </c>
      <c r="Q42" s="29">
        <v>21000000</v>
      </c>
      <c r="R42" s="29">
        <v>21000000</v>
      </c>
      <c r="S42" s="35">
        <v>11000000</v>
      </c>
      <c r="T42" s="41"/>
    </row>
    <row r="43" spans="1:20" x14ac:dyDescent="0.3">
      <c r="A43" s="22" t="s">
        <v>212</v>
      </c>
      <c r="B43" s="26"/>
      <c r="C43" s="75" t="s">
        <v>213</v>
      </c>
      <c r="D43" s="77" t="s">
        <v>201</v>
      </c>
      <c r="E43" s="80" t="s">
        <v>214</v>
      </c>
      <c r="F43" s="80"/>
      <c r="G43" s="77"/>
      <c r="H43" s="34">
        <v>9000</v>
      </c>
      <c r="I43" s="29">
        <v>90000</v>
      </c>
      <c r="J43" s="29">
        <v>90000</v>
      </c>
      <c r="K43" s="29">
        <v>90000</v>
      </c>
      <c r="L43" s="29">
        <v>90000</v>
      </c>
      <c r="M43" s="35">
        <v>6000</v>
      </c>
      <c r="N43" s="34">
        <v>105000</v>
      </c>
      <c r="O43" s="29">
        <v>900000</v>
      </c>
      <c r="P43" s="29">
        <v>900000</v>
      </c>
      <c r="Q43" s="29">
        <v>900000</v>
      </c>
      <c r="R43" s="29">
        <v>900000</v>
      </c>
      <c r="S43" s="35">
        <v>20000</v>
      </c>
      <c r="T43" s="41"/>
    </row>
    <row r="44" spans="1:20" x14ac:dyDescent="0.3">
      <c r="A44" s="22" t="s">
        <v>215</v>
      </c>
      <c r="B44" s="26"/>
      <c r="C44" s="75" t="s">
        <v>216</v>
      </c>
      <c r="D44" s="77" t="s">
        <v>201</v>
      </c>
      <c r="E44" s="80" t="s">
        <v>217</v>
      </c>
      <c r="F44" s="80"/>
      <c r="G44" s="77"/>
      <c r="H44" s="34">
        <v>137000</v>
      </c>
      <c r="I44" s="29">
        <v>1100000</v>
      </c>
      <c r="J44" s="29">
        <v>1100000</v>
      </c>
      <c r="K44" s="29">
        <v>1100000</v>
      </c>
      <c r="L44" s="29">
        <v>1100000</v>
      </c>
      <c r="M44" s="35">
        <v>280000</v>
      </c>
      <c r="N44" s="34">
        <v>873000</v>
      </c>
      <c r="O44" s="29">
        <v>8300000</v>
      </c>
      <c r="P44" s="29">
        <v>8300000</v>
      </c>
      <c r="Q44" s="29">
        <v>8300000</v>
      </c>
      <c r="R44" s="29">
        <v>8300000</v>
      </c>
      <c r="S44" s="35">
        <v>1400000</v>
      </c>
      <c r="T44" s="41"/>
    </row>
    <row r="45" spans="1:20" x14ac:dyDescent="0.3">
      <c r="A45" s="22" t="s">
        <v>218</v>
      </c>
      <c r="B45" s="26"/>
      <c r="C45" s="75" t="s">
        <v>219</v>
      </c>
      <c r="D45" s="77" t="s">
        <v>201</v>
      </c>
      <c r="E45" s="80">
        <v>8</v>
      </c>
      <c r="F45" s="80"/>
      <c r="G45" s="77"/>
      <c r="H45" s="34">
        <v>1035000</v>
      </c>
      <c r="I45" s="29">
        <v>10000000</v>
      </c>
      <c r="J45" s="29">
        <v>10000000</v>
      </c>
      <c r="K45" s="29">
        <v>10000000</v>
      </c>
      <c r="L45" s="29">
        <v>10000000</v>
      </c>
      <c r="M45" s="35">
        <v>3500000</v>
      </c>
      <c r="N45" s="34">
        <v>3989000</v>
      </c>
      <c r="O45" s="29">
        <v>39000000</v>
      </c>
      <c r="P45" s="29">
        <v>39000000</v>
      </c>
      <c r="Q45" s="29">
        <v>39000000</v>
      </c>
      <c r="R45" s="29">
        <v>39000000</v>
      </c>
      <c r="S45" s="35">
        <v>11300000</v>
      </c>
      <c r="T45" s="41"/>
    </row>
    <row r="46" spans="1:20" x14ac:dyDescent="0.3">
      <c r="A46" s="22" t="s">
        <v>220</v>
      </c>
      <c r="B46" s="26"/>
      <c r="C46" s="75" t="s">
        <v>221</v>
      </c>
      <c r="D46" s="77" t="s">
        <v>201</v>
      </c>
      <c r="E46" s="80" t="s">
        <v>222</v>
      </c>
      <c r="F46" s="80"/>
      <c r="G46" s="77"/>
      <c r="H46" s="34">
        <v>94000</v>
      </c>
      <c r="I46" s="29">
        <v>1100000</v>
      </c>
      <c r="J46" s="29">
        <v>1100000</v>
      </c>
      <c r="K46" s="29">
        <v>1100000</v>
      </c>
      <c r="L46" s="29">
        <v>1100000</v>
      </c>
      <c r="M46" s="35">
        <v>200000</v>
      </c>
      <c r="N46" s="34">
        <v>130000</v>
      </c>
      <c r="O46" s="29">
        <v>1200000</v>
      </c>
      <c r="P46" s="29">
        <v>1200000</v>
      </c>
      <c r="Q46" s="29">
        <v>1200000</v>
      </c>
      <c r="R46" s="29">
        <v>1200000</v>
      </c>
      <c r="S46" s="35">
        <v>200000</v>
      </c>
      <c r="T46" s="41"/>
    </row>
    <row r="47" spans="1:20" x14ac:dyDescent="0.3">
      <c r="A47" s="22" t="s">
        <v>223</v>
      </c>
      <c r="B47" s="26"/>
      <c r="C47" s="75" t="s">
        <v>224</v>
      </c>
      <c r="D47" s="77" t="s">
        <v>201</v>
      </c>
      <c r="E47" s="80">
        <v>9</v>
      </c>
      <c r="F47" s="80"/>
      <c r="G47" s="77"/>
      <c r="H47" s="34">
        <v>9000</v>
      </c>
      <c r="I47" s="29">
        <v>100000</v>
      </c>
      <c r="J47" s="29">
        <v>100000</v>
      </c>
      <c r="K47" s="29">
        <v>100000</v>
      </c>
      <c r="L47" s="29">
        <v>100000</v>
      </c>
      <c r="M47" s="35">
        <v>9000</v>
      </c>
      <c r="N47" s="34">
        <v>364000</v>
      </c>
      <c r="O47" s="29">
        <v>5000000</v>
      </c>
      <c r="P47" s="29">
        <v>5000000</v>
      </c>
      <c r="Q47" s="29">
        <v>5000000</v>
      </c>
      <c r="R47" s="29">
        <v>5000000</v>
      </c>
      <c r="S47" s="35">
        <v>600000</v>
      </c>
      <c r="T47" s="41"/>
    </row>
    <row r="48" spans="1:20" x14ac:dyDescent="0.3">
      <c r="A48" s="22" t="s">
        <v>225</v>
      </c>
      <c r="B48" s="26"/>
      <c r="C48" s="75" t="s">
        <v>226</v>
      </c>
      <c r="D48" s="77" t="s">
        <v>201</v>
      </c>
      <c r="E48" s="80">
        <v>10</v>
      </c>
      <c r="F48" s="80"/>
      <c r="G48" s="77"/>
      <c r="H48" s="34">
        <v>12000</v>
      </c>
      <c r="I48" s="29">
        <v>140000</v>
      </c>
      <c r="J48" s="29">
        <v>140000</v>
      </c>
      <c r="K48" s="29">
        <v>140000</v>
      </c>
      <c r="L48" s="29">
        <v>140000</v>
      </c>
      <c r="M48" s="35">
        <v>40000</v>
      </c>
      <c r="N48" s="34">
        <v>304000</v>
      </c>
      <c r="O48" s="29">
        <v>4300000</v>
      </c>
      <c r="P48" s="29">
        <v>4300000</v>
      </c>
      <c r="Q48" s="29">
        <v>4300000</v>
      </c>
      <c r="R48" s="29">
        <v>4300000</v>
      </c>
      <c r="S48" s="35">
        <v>1300000</v>
      </c>
      <c r="T48" s="41"/>
    </row>
    <row r="49" spans="1:20" x14ac:dyDescent="0.3">
      <c r="A49" s="22" t="s">
        <v>227</v>
      </c>
      <c r="B49" s="26"/>
      <c r="C49" s="75" t="s">
        <v>228</v>
      </c>
      <c r="D49" s="77" t="s">
        <v>201</v>
      </c>
      <c r="E49" s="80">
        <v>99</v>
      </c>
      <c r="F49" s="80"/>
      <c r="G49" s="77"/>
      <c r="H49" s="34">
        <v>95</v>
      </c>
      <c r="I49" s="29">
        <v>1000</v>
      </c>
      <c r="J49" s="29">
        <v>1000</v>
      </c>
      <c r="K49" s="29">
        <v>1000</v>
      </c>
      <c r="L49" s="29">
        <v>1000</v>
      </c>
      <c r="M49" s="35">
        <v>1000</v>
      </c>
      <c r="N49" s="34">
        <v>1400</v>
      </c>
      <c r="O49" s="29">
        <v>22000</v>
      </c>
      <c r="P49" s="29">
        <v>22000</v>
      </c>
      <c r="Q49" s="29">
        <v>22000</v>
      </c>
      <c r="R49" s="29">
        <v>22000</v>
      </c>
      <c r="S49" s="35">
        <v>2000</v>
      </c>
      <c r="T49" s="41"/>
    </row>
    <row r="50" spans="1:20" x14ac:dyDescent="0.3">
      <c r="A50" s="23" t="s">
        <v>229</v>
      </c>
      <c r="B50" s="67"/>
      <c r="C50" s="139" t="s">
        <v>230</v>
      </c>
      <c r="D50" s="67" t="s">
        <v>201</v>
      </c>
      <c r="E50" s="81" t="s">
        <v>140</v>
      </c>
      <c r="F50" s="81"/>
      <c r="G50" s="67"/>
      <c r="H50" s="38">
        <f t="shared" ref="H50:M50" si="6">SUM(H37:H49)</f>
        <v>1736095</v>
      </c>
      <c r="I50" s="38">
        <f t="shared" si="6"/>
        <v>16691000</v>
      </c>
      <c r="J50" s="38">
        <f t="shared" si="6"/>
        <v>16691000</v>
      </c>
      <c r="K50" s="38">
        <f t="shared" si="6"/>
        <v>16691000</v>
      </c>
      <c r="L50" s="38">
        <f t="shared" si="6"/>
        <v>16691000</v>
      </c>
      <c r="M50" s="39">
        <f t="shared" si="6"/>
        <v>5226000</v>
      </c>
      <c r="N50" s="37">
        <f t="shared" ref="N50:S50" si="7">SUM(N37:N49)</f>
        <v>10797400</v>
      </c>
      <c r="O50" s="38">
        <f t="shared" si="7"/>
        <v>115222000</v>
      </c>
      <c r="P50" s="38">
        <f t="shared" si="7"/>
        <v>115222000</v>
      </c>
      <c r="Q50" s="38">
        <f t="shared" si="7"/>
        <v>115222000</v>
      </c>
      <c r="R50" s="38">
        <f t="shared" si="7"/>
        <v>115222000</v>
      </c>
      <c r="S50" s="39">
        <f t="shared" si="7"/>
        <v>38022000</v>
      </c>
      <c r="T50" s="40"/>
    </row>
    <row r="51" spans="1:20" x14ac:dyDescent="0.3">
      <c r="A51" s="8" t="s">
        <v>231</v>
      </c>
      <c r="B51" s="403"/>
      <c r="C51" s="75" t="s">
        <v>232</v>
      </c>
      <c r="D51" s="75" t="s">
        <v>233</v>
      </c>
      <c r="E51" s="82"/>
      <c r="F51" s="82"/>
      <c r="G51" s="75"/>
      <c r="H51" s="29">
        <v>40000</v>
      </c>
      <c r="I51" s="29">
        <v>400000</v>
      </c>
      <c r="J51" s="29">
        <v>400000</v>
      </c>
      <c r="K51" s="29">
        <v>400000</v>
      </c>
      <c r="L51" s="29">
        <v>400000</v>
      </c>
      <c r="M51" s="29">
        <v>190000</v>
      </c>
      <c r="N51" s="29">
        <v>250000</v>
      </c>
      <c r="O51" s="29">
        <v>2400000</v>
      </c>
      <c r="P51" s="29">
        <v>2400000</v>
      </c>
      <c r="Q51" s="29">
        <v>2400000</v>
      </c>
      <c r="R51" s="29">
        <v>2400000</v>
      </c>
      <c r="S51" s="29">
        <v>500000</v>
      </c>
      <c r="T51" s="41"/>
    </row>
    <row r="52" spans="1:20" x14ac:dyDescent="0.3">
      <c r="A52" s="8" t="s">
        <v>234</v>
      </c>
      <c r="B52" s="403"/>
      <c r="C52" s="75" t="s">
        <v>235</v>
      </c>
      <c r="D52" s="75" t="s">
        <v>236</v>
      </c>
      <c r="E52" s="82"/>
      <c r="F52" s="82"/>
      <c r="G52" s="75"/>
      <c r="H52" s="29">
        <v>5</v>
      </c>
      <c r="I52" s="29">
        <v>10</v>
      </c>
      <c r="J52" s="29">
        <v>10</v>
      </c>
      <c r="K52" s="29">
        <v>10</v>
      </c>
      <c r="L52" s="29">
        <v>10</v>
      </c>
      <c r="M52" s="29">
        <v>10</v>
      </c>
      <c r="N52" s="29">
        <v>96000</v>
      </c>
      <c r="O52" s="29">
        <v>2000000</v>
      </c>
      <c r="P52" s="29">
        <v>2000000</v>
      </c>
      <c r="Q52" s="29">
        <v>2000000</v>
      </c>
      <c r="R52" s="29">
        <v>2000000</v>
      </c>
      <c r="S52" s="29">
        <v>400000</v>
      </c>
      <c r="T52" s="41"/>
    </row>
    <row r="53" spans="1:20" x14ac:dyDescent="0.3">
      <c r="A53" s="8" t="s">
        <v>237</v>
      </c>
      <c r="B53" s="403"/>
      <c r="C53" s="75" t="s">
        <v>238</v>
      </c>
      <c r="D53" s="75" t="s">
        <v>239</v>
      </c>
      <c r="E53" s="82"/>
      <c r="F53" s="82"/>
      <c r="G53" s="75"/>
      <c r="H53" s="29">
        <v>17000</v>
      </c>
      <c r="I53" s="29">
        <v>170000</v>
      </c>
      <c r="J53" s="29">
        <v>170000</v>
      </c>
      <c r="K53" s="29">
        <v>170000</v>
      </c>
      <c r="L53" s="29">
        <v>170000</v>
      </c>
      <c r="M53" s="29">
        <v>80000</v>
      </c>
      <c r="N53" s="29">
        <v>2800000</v>
      </c>
      <c r="O53" s="29">
        <v>38000000</v>
      </c>
      <c r="P53" s="29">
        <v>38000000</v>
      </c>
      <c r="Q53" s="29">
        <v>38000000</v>
      </c>
      <c r="R53" s="29">
        <v>38000000</v>
      </c>
      <c r="S53" s="29">
        <v>14000000</v>
      </c>
      <c r="T53" s="41"/>
    </row>
    <row r="54" spans="1:20" x14ac:dyDescent="0.3">
      <c r="A54" s="8" t="s">
        <v>240</v>
      </c>
      <c r="B54" s="403"/>
      <c r="C54" s="75" t="s">
        <v>241</v>
      </c>
      <c r="D54" s="75" t="s">
        <v>242</v>
      </c>
      <c r="E54" s="82"/>
      <c r="F54" s="82"/>
      <c r="G54" s="75"/>
      <c r="H54" s="29">
        <v>87000</v>
      </c>
      <c r="I54" s="29">
        <v>800000</v>
      </c>
      <c r="J54" s="29">
        <v>800000</v>
      </c>
      <c r="K54" s="29">
        <v>800000</v>
      </c>
      <c r="L54" s="29">
        <v>800000</v>
      </c>
      <c r="M54" s="29">
        <v>115000</v>
      </c>
      <c r="N54" s="29">
        <v>1300000</v>
      </c>
      <c r="O54" s="29">
        <v>13000000</v>
      </c>
      <c r="P54" s="29">
        <v>13000000</v>
      </c>
      <c r="Q54" s="29">
        <v>13000000</v>
      </c>
      <c r="R54" s="29">
        <v>13000000</v>
      </c>
      <c r="S54" s="29">
        <v>660000</v>
      </c>
      <c r="T54" s="41"/>
    </row>
    <row r="55" spans="1:20" x14ac:dyDescent="0.3">
      <c r="A55" s="24" t="s">
        <v>425</v>
      </c>
      <c r="B55" s="24"/>
      <c r="C55" s="75" t="s">
        <v>244</v>
      </c>
      <c r="D55" s="76" t="s">
        <v>245</v>
      </c>
      <c r="E55" s="79" t="s">
        <v>246</v>
      </c>
      <c r="F55" s="79"/>
      <c r="G55" s="76"/>
      <c r="H55" s="31">
        <v>591000</v>
      </c>
      <c r="I55" s="32">
        <v>4000000</v>
      </c>
      <c r="J55" s="32">
        <v>4000000</v>
      </c>
      <c r="K55" s="32">
        <v>4000000</v>
      </c>
      <c r="L55" s="32">
        <v>4000000</v>
      </c>
      <c r="M55" s="33">
        <v>725000</v>
      </c>
      <c r="N55" s="31">
        <v>742000</v>
      </c>
      <c r="O55" s="32">
        <v>4000000</v>
      </c>
      <c r="P55" s="32">
        <v>4000000</v>
      </c>
      <c r="Q55" s="32">
        <v>4000000</v>
      </c>
      <c r="R55" s="32">
        <v>4000000</v>
      </c>
      <c r="S55" s="33">
        <v>1150000</v>
      </c>
      <c r="T55" s="41"/>
    </row>
    <row r="56" spans="1:20" x14ac:dyDescent="0.3">
      <c r="A56" s="26" t="s">
        <v>426</v>
      </c>
      <c r="B56" s="26"/>
      <c r="C56" s="75" t="s">
        <v>248</v>
      </c>
      <c r="D56" s="77" t="s">
        <v>245</v>
      </c>
      <c r="E56" s="80" t="s">
        <v>249</v>
      </c>
      <c r="F56" s="80"/>
      <c r="G56" s="77"/>
      <c r="H56" s="34">
        <v>10000</v>
      </c>
      <c r="I56" s="29">
        <v>100000</v>
      </c>
      <c r="J56" s="29">
        <v>100000</v>
      </c>
      <c r="K56" s="29">
        <v>100000</v>
      </c>
      <c r="L56" s="29">
        <v>100000</v>
      </c>
      <c r="M56" s="35">
        <v>50000</v>
      </c>
      <c r="N56" s="34">
        <v>10000</v>
      </c>
      <c r="O56" s="29">
        <v>100000</v>
      </c>
      <c r="P56" s="29">
        <v>100000</v>
      </c>
      <c r="Q56" s="29">
        <v>100000</v>
      </c>
      <c r="R56" s="29">
        <v>100000</v>
      </c>
      <c r="S56" s="35">
        <v>10000</v>
      </c>
      <c r="T56" s="41"/>
    </row>
    <row r="57" spans="1:20" x14ac:dyDescent="0.3">
      <c r="A57" s="26" t="s">
        <v>427</v>
      </c>
      <c r="B57" s="26"/>
      <c r="C57" s="75" t="s">
        <v>251</v>
      </c>
      <c r="D57" s="77" t="s">
        <v>245</v>
      </c>
      <c r="E57" s="80" t="s">
        <v>252</v>
      </c>
      <c r="F57" s="80"/>
      <c r="G57" s="77"/>
      <c r="H57" s="34">
        <v>32000</v>
      </c>
      <c r="I57" s="29">
        <v>200000</v>
      </c>
      <c r="J57" s="29">
        <v>200000</v>
      </c>
      <c r="K57" s="29">
        <v>200000</v>
      </c>
      <c r="L57" s="29">
        <v>200000</v>
      </c>
      <c r="M57" s="35">
        <v>75000</v>
      </c>
      <c r="N57" s="34">
        <v>50000</v>
      </c>
      <c r="O57" s="29">
        <v>370000</v>
      </c>
      <c r="P57" s="29">
        <v>370000</v>
      </c>
      <c r="Q57" s="29">
        <v>370000</v>
      </c>
      <c r="R57" s="29">
        <v>370000</v>
      </c>
      <c r="S57" s="35">
        <v>180000</v>
      </c>
      <c r="T57" s="41"/>
    </row>
    <row r="58" spans="1:20" x14ac:dyDescent="0.3">
      <c r="A58" s="25" t="s">
        <v>428</v>
      </c>
      <c r="B58" s="67"/>
      <c r="C58" s="139" t="s">
        <v>254</v>
      </c>
      <c r="D58" s="67" t="s">
        <v>245</v>
      </c>
      <c r="E58" s="81" t="s">
        <v>140</v>
      </c>
      <c r="F58" s="81"/>
      <c r="G58" s="67"/>
      <c r="H58" s="38">
        <f t="shared" ref="H58:M58" si="8">SUM(H55:H57)</f>
        <v>633000</v>
      </c>
      <c r="I58" s="38">
        <f t="shared" si="8"/>
        <v>4300000</v>
      </c>
      <c r="J58" s="38">
        <f t="shared" si="8"/>
        <v>4300000</v>
      </c>
      <c r="K58" s="38">
        <f t="shared" si="8"/>
        <v>4300000</v>
      </c>
      <c r="L58" s="38">
        <f t="shared" si="8"/>
        <v>4300000</v>
      </c>
      <c r="M58" s="38">
        <f t="shared" si="8"/>
        <v>850000</v>
      </c>
      <c r="N58" s="37">
        <f t="shared" ref="N58:S58" si="9">SUM(N55:N57)</f>
        <v>802000</v>
      </c>
      <c r="O58" s="38">
        <f t="shared" si="9"/>
        <v>4470000</v>
      </c>
      <c r="P58" s="38">
        <f t="shared" si="9"/>
        <v>4470000</v>
      </c>
      <c r="Q58" s="38">
        <f t="shared" si="9"/>
        <v>4470000</v>
      </c>
      <c r="R58" s="38">
        <f t="shared" si="9"/>
        <v>4470000</v>
      </c>
      <c r="S58" s="39">
        <f t="shared" si="9"/>
        <v>1340000</v>
      </c>
      <c r="T58" s="40"/>
    </row>
    <row r="59" spans="1:20" x14ac:dyDescent="0.3">
      <c r="A59" s="22" t="s">
        <v>255</v>
      </c>
      <c r="B59" s="26"/>
      <c r="C59" s="75" t="s">
        <v>256</v>
      </c>
      <c r="D59" s="74" t="s">
        <v>257</v>
      </c>
      <c r="E59" s="80" t="s">
        <v>258</v>
      </c>
      <c r="F59" s="80"/>
      <c r="G59" s="77"/>
      <c r="H59" s="34">
        <v>3000</v>
      </c>
      <c r="I59" s="29">
        <v>138000</v>
      </c>
      <c r="J59" s="29">
        <v>138000</v>
      </c>
      <c r="K59" s="29">
        <v>138000</v>
      </c>
      <c r="L59" s="29">
        <v>138000</v>
      </c>
      <c r="M59" s="35">
        <v>110000</v>
      </c>
      <c r="N59" s="34">
        <v>3000</v>
      </c>
      <c r="O59" s="29">
        <v>150000</v>
      </c>
      <c r="P59" s="29">
        <v>150000</v>
      </c>
      <c r="Q59" s="29">
        <v>150000</v>
      </c>
      <c r="R59" s="29">
        <v>150000</v>
      </c>
      <c r="S59" s="35">
        <v>130000</v>
      </c>
      <c r="T59" s="41"/>
    </row>
    <row r="60" spans="1:20" x14ac:dyDescent="0.3">
      <c r="A60" s="23" t="s">
        <v>259</v>
      </c>
      <c r="B60" s="25"/>
      <c r="C60" s="139" t="s">
        <v>260</v>
      </c>
      <c r="D60" s="25" t="s">
        <v>261</v>
      </c>
      <c r="E60" s="25" t="s">
        <v>140</v>
      </c>
      <c r="F60" s="25"/>
      <c r="G60" s="25"/>
      <c r="H60" s="37">
        <f>SUM(H59+H58)</f>
        <v>636000</v>
      </c>
      <c r="I60" s="38">
        <f t="shared" ref="I60:S60" si="10">SUM(I59+I58)</f>
        <v>4438000</v>
      </c>
      <c r="J60" s="38">
        <f t="shared" si="10"/>
        <v>4438000</v>
      </c>
      <c r="K60" s="38">
        <f t="shared" si="10"/>
        <v>4438000</v>
      </c>
      <c r="L60" s="38">
        <f t="shared" si="10"/>
        <v>4438000</v>
      </c>
      <c r="M60" s="39">
        <f t="shared" si="10"/>
        <v>960000</v>
      </c>
      <c r="N60" s="37">
        <f t="shared" si="10"/>
        <v>805000</v>
      </c>
      <c r="O60" s="38">
        <f t="shared" si="10"/>
        <v>4620000</v>
      </c>
      <c r="P60" s="38">
        <f t="shared" si="10"/>
        <v>4620000</v>
      </c>
      <c r="Q60" s="38">
        <f t="shared" si="10"/>
        <v>4620000</v>
      </c>
      <c r="R60" s="38">
        <f t="shared" si="10"/>
        <v>4620000</v>
      </c>
      <c r="S60" s="39">
        <f t="shared" si="10"/>
        <v>1470000</v>
      </c>
      <c r="T60" s="40"/>
    </row>
    <row r="61" spans="1:20" x14ac:dyDescent="0.3">
      <c r="A61" s="28" t="s">
        <v>429</v>
      </c>
      <c r="B61" s="2"/>
      <c r="C61" s="75" t="s">
        <v>263</v>
      </c>
      <c r="D61" s="84" t="s">
        <v>264</v>
      </c>
      <c r="E61" s="117"/>
      <c r="F61" s="117"/>
      <c r="G61" s="117"/>
      <c r="H61" s="36">
        <v>11000</v>
      </c>
      <c r="I61" s="36">
        <v>89000</v>
      </c>
      <c r="J61" s="36">
        <v>89000</v>
      </c>
      <c r="K61" s="36">
        <v>89000</v>
      </c>
      <c r="L61" s="36">
        <v>89000</v>
      </c>
      <c r="M61" s="36">
        <v>4000</v>
      </c>
      <c r="N61" s="36">
        <v>15000</v>
      </c>
      <c r="O61" s="36">
        <v>40000</v>
      </c>
      <c r="P61" s="36">
        <v>40000</v>
      </c>
      <c r="Q61" s="36">
        <v>40000</v>
      </c>
      <c r="R61" s="36">
        <v>40000</v>
      </c>
      <c r="S61" s="36">
        <v>4000</v>
      </c>
      <c r="T61" s="42"/>
    </row>
    <row r="62" spans="1:20" x14ac:dyDescent="0.3">
      <c r="A62" s="426" t="s">
        <v>265</v>
      </c>
      <c r="B62" s="403"/>
      <c r="C62" s="75" t="s">
        <v>266</v>
      </c>
      <c r="D62" s="75" t="s">
        <v>267</v>
      </c>
      <c r="E62" s="75"/>
      <c r="F62" s="75"/>
      <c r="G62" s="75"/>
      <c r="H62" s="29">
        <v>11000</v>
      </c>
      <c r="I62" s="29">
        <v>89000</v>
      </c>
      <c r="J62" s="29">
        <v>89000</v>
      </c>
      <c r="K62" s="29">
        <v>89000</v>
      </c>
      <c r="L62" s="29">
        <v>89000</v>
      </c>
      <c r="M62" s="29">
        <v>4000</v>
      </c>
      <c r="N62" s="29">
        <v>15000</v>
      </c>
      <c r="O62" s="29">
        <v>40000</v>
      </c>
      <c r="P62" s="29">
        <v>40000</v>
      </c>
      <c r="Q62" s="29">
        <v>40000</v>
      </c>
      <c r="R62" s="29">
        <v>40000</v>
      </c>
      <c r="S62" s="29">
        <v>4000</v>
      </c>
      <c r="T62" s="41"/>
    </row>
    <row r="63" spans="1:20" x14ac:dyDescent="0.3">
      <c r="A63" s="425" t="s">
        <v>268</v>
      </c>
      <c r="B63" s="403"/>
      <c r="C63" s="75" t="s">
        <v>269</v>
      </c>
      <c r="D63" s="75" t="s">
        <v>270</v>
      </c>
      <c r="E63" s="75"/>
      <c r="F63" s="75"/>
      <c r="G63" s="75"/>
      <c r="H63" s="29">
        <v>11000</v>
      </c>
      <c r="I63" s="29">
        <v>89000</v>
      </c>
      <c r="J63" s="29">
        <v>89000</v>
      </c>
      <c r="K63" s="29">
        <v>89000</v>
      </c>
      <c r="L63" s="29">
        <v>89000</v>
      </c>
      <c r="M63" s="29">
        <v>4000</v>
      </c>
      <c r="N63" s="29">
        <v>15000</v>
      </c>
      <c r="O63" s="29">
        <v>40000</v>
      </c>
      <c r="P63" s="29">
        <v>40000</v>
      </c>
      <c r="Q63" s="29">
        <v>40000</v>
      </c>
      <c r="R63" s="29">
        <v>40000</v>
      </c>
      <c r="S63" s="29">
        <v>4000</v>
      </c>
      <c r="T63" s="41"/>
    </row>
    <row r="64" spans="1:20" x14ac:dyDescent="0.3">
      <c r="A64" s="425" t="s">
        <v>271</v>
      </c>
      <c r="B64" s="403"/>
      <c r="C64" s="75" t="s">
        <v>272</v>
      </c>
      <c r="D64" s="75" t="s">
        <v>273</v>
      </c>
      <c r="E64" s="75"/>
      <c r="F64" s="75"/>
      <c r="G64" s="75"/>
      <c r="H64" s="29">
        <v>11000</v>
      </c>
      <c r="I64" s="29">
        <v>89000</v>
      </c>
      <c r="J64" s="29">
        <v>89000</v>
      </c>
      <c r="K64" s="29">
        <v>89000</v>
      </c>
      <c r="L64" s="29">
        <v>89000</v>
      </c>
      <c r="M64" s="29">
        <v>4000</v>
      </c>
      <c r="N64" s="29">
        <v>15000</v>
      </c>
      <c r="O64" s="29">
        <v>40000</v>
      </c>
      <c r="P64" s="29">
        <v>40000</v>
      </c>
      <c r="Q64" s="29">
        <v>40000</v>
      </c>
      <c r="R64" s="29">
        <v>40000</v>
      </c>
      <c r="S64" s="29">
        <v>4000</v>
      </c>
      <c r="T64" s="41"/>
    </row>
    <row r="65" spans="1:20" x14ac:dyDescent="0.3">
      <c r="A65" s="425" t="s">
        <v>274</v>
      </c>
      <c r="B65" s="403"/>
      <c r="C65" s="75" t="s">
        <v>275</v>
      </c>
      <c r="D65" s="75" t="s">
        <v>276</v>
      </c>
      <c r="E65" s="75"/>
      <c r="F65" s="75"/>
      <c r="G65" s="75"/>
      <c r="H65" s="29">
        <v>11000</v>
      </c>
      <c r="I65" s="29">
        <v>89000</v>
      </c>
      <c r="J65" s="29">
        <v>89000</v>
      </c>
      <c r="K65" s="29">
        <v>89000</v>
      </c>
      <c r="L65" s="29">
        <v>89000</v>
      </c>
      <c r="M65" s="29">
        <v>4000</v>
      </c>
      <c r="N65" s="29">
        <v>15000</v>
      </c>
      <c r="O65" s="29">
        <v>40000</v>
      </c>
      <c r="P65" s="29">
        <v>40000</v>
      </c>
      <c r="Q65" s="29">
        <v>40000</v>
      </c>
      <c r="R65" s="29">
        <v>40000</v>
      </c>
      <c r="S65" s="29">
        <v>4000</v>
      </c>
      <c r="T65" s="41"/>
    </row>
    <row r="66" spans="1:20" x14ac:dyDescent="0.3">
      <c r="A66" s="425" t="s">
        <v>277</v>
      </c>
      <c r="B66" s="403"/>
      <c r="C66" s="75" t="s">
        <v>278</v>
      </c>
      <c r="D66" s="75" t="s">
        <v>279</v>
      </c>
      <c r="E66" s="75"/>
      <c r="F66" s="75"/>
      <c r="G66" s="75"/>
      <c r="H66" s="29">
        <v>11000</v>
      </c>
      <c r="I66" s="29">
        <v>89000</v>
      </c>
      <c r="J66" s="29">
        <v>89000</v>
      </c>
      <c r="K66" s="29">
        <v>89000</v>
      </c>
      <c r="L66" s="29">
        <v>89000</v>
      </c>
      <c r="M66" s="29">
        <v>4000</v>
      </c>
      <c r="N66" s="29">
        <v>15000</v>
      </c>
      <c r="O66" s="29">
        <v>40000</v>
      </c>
      <c r="P66" s="29">
        <v>40000</v>
      </c>
      <c r="Q66" s="29">
        <v>40000</v>
      </c>
      <c r="R66" s="29">
        <v>40000</v>
      </c>
      <c r="S66" s="29">
        <v>4000</v>
      </c>
      <c r="T66" s="41"/>
    </row>
    <row r="67" spans="1:20" x14ac:dyDescent="0.3">
      <c r="A67" s="425" t="s">
        <v>280</v>
      </c>
      <c r="B67" s="403"/>
      <c r="C67" s="75" t="s">
        <v>281</v>
      </c>
      <c r="D67" s="75" t="s">
        <v>282</v>
      </c>
      <c r="E67" s="75"/>
      <c r="F67" s="75"/>
      <c r="G67" s="75"/>
      <c r="H67" s="29">
        <v>11000</v>
      </c>
      <c r="I67" s="29">
        <v>89000</v>
      </c>
      <c r="J67" s="29">
        <v>89000</v>
      </c>
      <c r="K67" s="29">
        <v>89000</v>
      </c>
      <c r="L67" s="29">
        <v>89000</v>
      </c>
      <c r="M67" s="29">
        <v>4000</v>
      </c>
      <c r="N67" s="29">
        <v>15000</v>
      </c>
      <c r="O67" s="29">
        <v>40000</v>
      </c>
      <c r="P67" s="29">
        <v>40000</v>
      </c>
      <c r="Q67" s="29">
        <v>40000</v>
      </c>
      <c r="R67" s="29">
        <v>40000</v>
      </c>
      <c r="S67" s="29">
        <v>4000</v>
      </c>
      <c r="T67" s="41"/>
    </row>
    <row r="68" spans="1:20" x14ac:dyDescent="0.3">
      <c r="A68" s="425" t="s">
        <v>283</v>
      </c>
      <c r="B68" s="403"/>
      <c r="C68" s="75" t="s">
        <v>284</v>
      </c>
      <c r="D68" s="75" t="s">
        <v>285</v>
      </c>
      <c r="E68" s="75"/>
      <c r="F68" s="75"/>
      <c r="G68" s="75"/>
      <c r="H68" s="29">
        <v>11000</v>
      </c>
      <c r="I68" s="29">
        <v>89000</v>
      </c>
      <c r="J68" s="29">
        <v>89000</v>
      </c>
      <c r="K68" s="29">
        <v>89000</v>
      </c>
      <c r="L68" s="29">
        <v>89000</v>
      </c>
      <c r="M68" s="29">
        <v>4000</v>
      </c>
      <c r="N68" s="29">
        <v>15000</v>
      </c>
      <c r="O68" s="29">
        <v>40000</v>
      </c>
      <c r="P68" s="29">
        <v>40000</v>
      </c>
      <c r="Q68" s="29">
        <v>40000</v>
      </c>
      <c r="R68" s="29">
        <v>40000</v>
      </c>
      <c r="S68" s="29">
        <v>4000</v>
      </c>
      <c r="T68" s="41"/>
    </row>
    <row r="69" spans="1:20" x14ac:dyDescent="0.3">
      <c r="A69" s="425" t="s">
        <v>286</v>
      </c>
      <c r="B69" s="403"/>
      <c r="C69" s="75" t="s">
        <v>287</v>
      </c>
      <c r="D69" s="75" t="s">
        <v>288</v>
      </c>
      <c r="E69" s="75"/>
      <c r="F69" s="75"/>
      <c r="G69" s="75"/>
      <c r="H69" s="29">
        <v>11000</v>
      </c>
      <c r="I69" s="29">
        <v>89000</v>
      </c>
      <c r="J69" s="29">
        <v>89000</v>
      </c>
      <c r="K69" s="29">
        <v>89000</v>
      </c>
      <c r="L69" s="29">
        <v>89000</v>
      </c>
      <c r="M69" s="29">
        <v>4000</v>
      </c>
      <c r="N69" s="29">
        <v>15000</v>
      </c>
      <c r="O69" s="29">
        <v>40000</v>
      </c>
      <c r="P69" s="29">
        <v>40000</v>
      </c>
      <c r="Q69" s="29">
        <v>40000</v>
      </c>
      <c r="R69" s="29">
        <v>40000</v>
      </c>
      <c r="S69" s="29">
        <v>4000</v>
      </c>
      <c r="T69" s="41"/>
    </row>
    <row r="70" spans="1:20" x14ac:dyDescent="0.3">
      <c r="A70" s="425" t="s">
        <v>289</v>
      </c>
      <c r="B70" s="403"/>
      <c r="C70" s="75" t="s">
        <v>290</v>
      </c>
      <c r="D70" s="75" t="s">
        <v>291</v>
      </c>
      <c r="E70" s="75"/>
      <c r="F70" s="75"/>
      <c r="G70" s="75"/>
      <c r="H70" s="29">
        <v>11000</v>
      </c>
      <c r="I70" s="29">
        <v>89000</v>
      </c>
      <c r="J70" s="29">
        <v>89000</v>
      </c>
      <c r="K70" s="29">
        <v>89000</v>
      </c>
      <c r="L70" s="29">
        <v>89000</v>
      </c>
      <c r="M70" s="29">
        <v>4000</v>
      </c>
      <c r="N70" s="29">
        <v>15000</v>
      </c>
      <c r="O70" s="29">
        <v>40000</v>
      </c>
      <c r="P70" s="29">
        <v>40000</v>
      </c>
      <c r="Q70" s="29">
        <v>40000</v>
      </c>
      <c r="R70" s="29">
        <v>40000</v>
      </c>
      <c r="S70" s="29">
        <v>4000</v>
      </c>
      <c r="T70" s="41"/>
    </row>
    <row r="71" spans="1:20" ht="15" thickBot="1" x14ac:dyDescent="0.35">
      <c r="A71" s="425" t="s">
        <v>292</v>
      </c>
      <c r="B71" s="403"/>
      <c r="C71" s="75" t="s">
        <v>293</v>
      </c>
      <c r="D71" s="75" t="s">
        <v>294</v>
      </c>
      <c r="E71" s="75"/>
      <c r="F71" s="75"/>
      <c r="G71" s="75"/>
      <c r="H71" s="29">
        <v>11000</v>
      </c>
      <c r="I71" s="29">
        <v>89000</v>
      </c>
      <c r="J71" s="29">
        <v>89000</v>
      </c>
      <c r="K71" s="29">
        <v>89000</v>
      </c>
      <c r="L71" s="29">
        <v>89000</v>
      </c>
      <c r="M71" s="29">
        <v>4000</v>
      </c>
      <c r="N71" s="29">
        <v>15000</v>
      </c>
      <c r="O71" s="29">
        <v>40000</v>
      </c>
      <c r="P71" s="29">
        <v>40000</v>
      </c>
      <c r="Q71" s="29">
        <v>40000</v>
      </c>
      <c r="R71" s="29">
        <v>40000</v>
      </c>
      <c r="S71" s="29">
        <v>4000</v>
      </c>
      <c r="T71" s="41"/>
    </row>
    <row r="72" spans="1:20" ht="15" thickBot="1" x14ac:dyDescent="0.35">
      <c r="A72" s="425" t="s">
        <v>295</v>
      </c>
      <c r="B72" s="127"/>
      <c r="C72" s="126" t="s">
        <v>296</v>
      </c>
      <c r="D72" s="75" t="s">
        <v>297</v>
      </c>
      <c r="E72" s="75"/>
      <c r="F72" s="75"/>
      <c r="G72" s="75"/>
      <c r="H72" s="29">
        <v>11000</v>
      </c>
      <c r="I72" s="29">
        <v>89000</v>
      </c>
      <c r="J72" s="29">
        <v>89000</v>
      </c>
      <c r="K72" s="29">
        <v>89000</v>
      </c>
      <c r="L72" s="29">
        <v>89000</v>
      </c>
      <c r="M72" s="29">
        <v>4000</v>
      </c>
      <c r="N72" s="29">
        <v>15000</v>
      </c>
      <c r="O72" s="29">
        <v>40000</v>
      </c>
      <c r="P72" s="29">
        <v>40000</v>
      </c>
      <c r="Q72" s="29">
        <v>40000</v>
      </c>
      <c r="R72" s="29">
        <v>40000</v>
      </c>
      <c r="S72" s="29">
        <v>4000</v>
      </c>
      <c r="T72" s="41"/>
    </row>
    <row r="73" spans="1:20" x14ac:dyDescent="0.3">
      <c r="A73" s="196" t="s">
        <v>298</v>
      </c>
      <c r="B73" s="197"/>
      <c r="C73" s="198" t="s">
        <v>299</v>
      </c>
      <c r="D73" s="197" t="s">
        <v>140</v>
      </c>
      <c r="E73" s="197"/>
      <c r="F73" s="197"/>
      <c r="G73" s="197"/>
      <c r="H73" s="199">
        <f>SUM(H61:H72)</f>
        <v>132000</v>
      </c>
      <c r="I73" s="199">
        <f t="shared" ref="I73:S73" si="11">SUM(I61:I72)</f>
        <v>1068000</v>
      </c>
      <c r="J73" s="199">
        <f t="shared" si="11"/>
        <v>1068000</v>
      </c>
      <c r="K73" s="199">
        <f t="shared" si="11"/>
        <v>1068000</v>
      </c>
      <c r="L73" s="199">
        <f t="shared" si="11"/>
        <v>1068000</v>
      </c>
      <c r="M73" s="199">
        <f t="shared" si="11"/>
        <v>48000</v>
      </c>
      <c r="N73" s="199">
        <f t="shared" si="11"/>
        <v>180000</v>
      </c>
      <c r="O73" s="199">
        <f t="shared" si="11"/>
        <v>480000</v>
      </c>
      <c r="P73" s="199">
        <f t="shared" si="11"/>
        <v>480000</v>
      </c>
      <c r="Q73" s="199">
        <f t="shared" si="11"/>
        <v>480000</v>
      </c>
      <c r="R73" s="199">
        <f t="shared" si="11"/>
        <v>480000</v>
      </c>
      <c r="S73" s="199">
        <f t="shared" si="11"/>
        <v>48000</v>
      </c>
      <c r="T73" s="200"/>
    </row>
    <row r="74" spans="1:20" x14ac:dyDescent="0.3">
      <c r="A74" s="8" t="s">
        <v>300</v>
      </c>
      <c r="B74" s="403"/>
      <c r="C74" s="193"/>
      <c r="D74" s="194"/>
      <c r="E74" s="194"/>
      <c r="F74" s="194"/>
      <c r="G74" s="194"/>
      <c r="H74" s="1"/>
      <c r="I74" s="1"/>
      <c r="J74" s="1"/>
      <c r="K74" s="1"/>
      <c r="L74" s="1"/>
      <c r="M74" s="1"/>
      <c r="N74" s="1"/>
      <c r="O74" s="1"/>
      <c r="P74" s="1"/>
      <c r="Q74" s="1"/>
      <c r="R74" s="1"/>
      <c r="S74" s="1"/>
      <c r="T74" s="41"/>
    </row>
    <row r="75" spans="1:20" ht="15" thickBot="1" x14ac:dyDescent="0.35">
      <c r="A75" s="11" t="s">
        <v>430</v>
      </c>
      <c r="B75" s="69"/>
      <c r="C75" s="195"/>
      <c r="D75" s="195"/>
      <c r="E75" s="195"/>
      <c r="F75" s="195"/>
      <c r="G75" s="195"/>
      <c r="H75" s="406"/>
      <c r="I75" s="406"/>
      <c r="J75" s="406"/>
      <c r="K75" s="406"/>
      <c r="L75" s="406"/>
      <c r="M75" s="406"/>
      <c r="N75" s="406"/>
      <c r="O75" s="406"/>
      <c r="P75" s="406"/>
      <c r="Q75" s="406"/>
      <c r="R75" s="406"/>
      <c r="S75" s="406"/>
      <c r="T75" s="43"/>
    </row>
    <row r="78" spans="1:20" x14ac:dyDescent="0.3">
      <c r="D78" t="s">
        <v>431</v>
      </c>
    </row>
    <row r="79" spans="1:20" x14ac:dyDescent="0.3">
      <c r="D79" s="243" t="s">
        <v>432</v>
      </c>
    </row>
    <row r="80" spans="1:20" x14ac:dyDescent="0.3">
      <c r="D80" s="238" t="s">
        <v>433</v>
      </c>
    </row>
    <row r="81" spans="4:4" x14ac:dyDescent="0.3">
      <c r="D81" s="239"/>
    </row>
  </sheetData>
  <mergeCells count="9">
    <mergeCell ref="A8:B8"/>
    <mergeCell ref="H1:S1"/>
    <mergeCell ref="H2:S2"/>
    <mergeCell ref="H3:S3"/>
    <mergeCell ref="A4:T4"/>
    <mergeCell ref="H5:M5"/>
    <mergeCell ref="N5:S5"/>
    <mergeCell ref="T5:T6"/>
    <mergeCell ref="A5:B6"/>
  </mergeCells>
  <pageMargins left="0.25" right="0.25" top="0.75" bottom="0.75" header="0.3" footer="0.3"/>
  <pageSetup scale="52" fitToHeight="0" orientation="landscape" horizontalDpi="90" verticalDpi="90" r:id="rId1"/>
  <headerFooter>
    <oddFooter>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2" tint="-0.249977111117893"/>
    <pageSetUpPr fitToPage="1"/>
  </sheetPr>
  <dimension ref="A1:AD46"/>
  <sheetViews>
    <sheetView topLeftCell="A7" zoomScale="120" zoomScaleNormal="120" workbookViewId="0">
      <selection activeCell="H23" sqref="H23"/>
    </sheetView>
  </sheetViews>
  <sheetFormatPr defaultColWidth="8.6640625" defaultRowHeight="13.8" x14ac:dyDescent="0.25"/>
  <cols>
    <col min="1" max="1" width="15.6640625" style="1" customWidth="1"/>
    <col min="2" max="2" width="26.109375" style="1" customWidth="1"/>
    <col min="3" max="3" width="9.109375" style="1" customWidth="1"/>
    <col min="4" max="4" width="6.6640625" style="1" customWidth="1"/>
    <col min="5" max="5" width="6.109375" style="1" customWidth="1"/>
    <col min="6" max="6" width="24.33203125" style="1" customWidth="1"/>
    <col min="7" max="7" width="30.44140625" style="1" customWidth="1"/>
    <col min="8" max="8" width="10.5546875" style="1" customWidth="1"/>
    <col min="9" max="9" width="11.33203125" style="1" customWidth="1"/>
    <col min="10" max="10" width="11.88671875" style="1" customWidth="1"/>
    <col min="11" max="11" width="12.109375" style="1" customWidth="1"/>
    <col min="12" max="12" width="10.88671875" style="1" customWidth="1"/>
    <col min="13" max="13" width="10.44140625" style="1" customWidth="1"/>
    <col min="14" max="14" width="10.5546875" style="1" customWidth="1"/>
    <col min="15" max="15" width="12.109375" style="1" customWidth="1"/>
    <col min="16" max="16" width="11.6640625" style="1" customWidth="1"/>
    <col min="17" max="17" width="11.44140625" style="1" customWidth="1"/>
    <col min="18" max="18" width="12.109375" style="1" customWidth="1"/>
    <col min="19" max="19" width="10.6640625" style="1" customWidth="1"/>
    <col min="20" max="20" width="41.5546875" style="1" customWidth="1"/>
    <col min="21" max="21" width="2.5546875" style="1" customWidth="1"/>
    <col min="22" max="22" width="3.33203125" style="1" customWidth="1"/>
    <col min="23" max="23" width="2.5546875" style="1" customWidth="1"/>
    <col min="24" max="25" width="2.44140625" style="1" customWidth="1"/>
    <col min="26" max="26" width="21.44140625" style="1" customWidth="1"/>
    <col min="27" max="27" width="25.33203125" style="1" customWidth="1"/>
    <col min="28" max="16384" width="8.6640625" style="1"/>
  </cols>
  <sheetData>
    <row r="1" spans="1:30" ht="42" customHeight="1" thickBot="1" x14ac:dyDescent="0.3">
      <c r="A1" s="55"/>
      <c r="B1" s="71"/>
      <c r="C1" s="71"/>
      <c r="D1" s="71"/>
      <c r="E1" s="71"/>
      <c r="F1" s="71"/>
      <c r="G1" s="71"/>
      <c r="H1" s="534" t="s">
        <v>0</v>
      </c>
      <c r="I1" s="534"/>
      <c r="J1" s="534"/>
      <c r="K1" s="534"/>
      <c r="L1" s="534"/>
      <c r="M1" s="534"/>
      <c r="N1" s="534"/>
      <c r="O1" s="534"/>
      <c r="P1" s="534"/>
      <c r="Q1" s="534"/>
      <c r="R1" s="534"/>
      <c r="S1" s="534"/>
      <c r="T1" s="53" t="s">
        <v>417</v>
      </c>
    </row>
    <row r="2" spans="1:30" ht="40.200000000000003" customHeight="1" thickBot="1" x14ac:dyDescent="0.3">
      <c r="A2" s="56" t="s">
        <v>419</v>
      </c>
      <c r="B2" s="73"/>
      <c r="C2" s="73"/>
      <c r="D2" s="73"/>
      <c r="E2" s="73"/>
      <c r="F2" s="73"/>
      <c r="G2" s="73"/>
      <c r="H2" s="551" t="s">
        <v>301</v>
      </c>
      <c r="I2" s="551"/>
      <c r="J2" s="551"/>
      <c r="K2" s="551"/>
      <c r="L2" s="551"/>
      <c r="M2" s="551"/>
      <c r="N2" s="551"/>
      <c r="O2" s="551"/>
      <c r="P2" s="551"/>
      <c r="Q2" s="551"/>
      <c r="R2" s="551"/>
      <c r="S2" s="551"/>
      <c r="T2" s="54" t="s">
        <v>419</v>
      </c>
    </row>
    <row r="3" spans="1:30" ht="64.5" customHeight="1" thickBot="1" x14ac:dyDescent="0.3">
      <c r="A3" s="12"/>
      <c r="B3" s="18"/>
      <c r="C3" s="18"/>
      <c r="D3" s="18"/>
      <c r="E3" s="18"/>
      <c r="F3" s="18"/>
      <c r="G3" s="18"/>
      <c r="H3" s="536" t="s">
        <v>434</v>
      </c>
      <c r="I3" s="536"/>
      <c r="J3" s="536"/>
      <c r="K3" s="536"/>
      <c r="L3" s="536"/>
      <c r="M3" s="536"/>
      <c r="N3" s="536"/>
      <c r="O3" s="536"/>
      <c r="P3" s="536"/>
      <c r="Q3" s="536"/>
      <c r="R3" s="536"/>
      <c r="S3" s="536"/>
      <c r="T3" s="6"/>
    </row>
    <row r="4" spans="1:30" ht="15" customHeight="1" thickBot="1" x14ac:dyDescent="0.3">
      <c r="A4" s="537" t="s">
        <v>435</v>
      </c>
      <c r="B4" s="538"/>
      <c r="C4" s="538"/>
      <c r="D4" s="538"/>
      <c r="E4" s="538"/>
      <c r="F4" s="538"/>
      <c r="G4" s="538"/>
      <c r="H4" s="538"/>
      <c r="I4" s="538"/>
      <c r="J4" s="538"/>
      <c r="K4" s="538"/>
      <c r="L4" s="538"/>
      <c r="M4" s="538"/>
      <c r="N4" s="538"/>
      <c r="O4" s="538"/>
      <c r="P4" s="538"/>
      <c r="Q4" s="538"/>
      <c r="R4" s="538"/>
      <c r="S4" s="538"/>
      <c r="T4" s="539"/>
    </row>
    <row r="5" spans="1:30" ht="14.7" customHeight="1" x14ac:dyDescent="0.25">
      <c r="A5" s="546" t="s">
        <v>304</v>
      </c>
      <c r="B5" s="547"/>
      <c r="C5" s="202"/>
      <c r="D5" s="202"/>
      <c r="E5" s="202"/>
      <c r="F5" s="202"/>
      <c r="G5" s="65"/>
      <c r="H5" s="540" t="s">
        <v>305</v>
      </c>
      <c r="I5" s="541"/>
      <c r="J5" s="541"/>
      <c r="K5" s="541"/>
      <c r="L5" s="541"/>
      <c r="M5" s="542"/>
      <c r="N5" s="552" t="s">
        <v>306</v>
      </c>
      <c r="O5" s="529"/>
      <c r="P5" s="529"/>
      <c r="Q5" s="529"/>
      <c r="R5" s="529"/>
      <c r="S5" s="553"/>
      <c r="T5" s="554" t="s">
        <v>436</v>
      </c>
    </row>
    <row r="6" spans="1:30" s="5" customFormat="1" ht="65.099999999999994" customHeight="1" thickBot="1" x14ac:dyDescent="0.3">
      <c r="A6" s="555"/>
      <c r="B6" s="556"/>
      <c r="C6" s="65"/>
      <c r="D6" s="65"/>
      <c r="E6" s="65"/>
      <c r="F6" s="65"/>
      <c r="G6" s="175" t="s">
        <v>437</v>
      </c>
      <c r="H6" s="16" t="s">
        <v>308</v>
      </c>
      <c r="I6" s="16" t="s">
        <v>72</v>
      </c>
      <c r="J6" s="16" t="s">
        <v>73</v>
      </c>
      <c r="K6" s="16" t="s">
        <v>74</v>
      </c>
      <c r="L6" s="16" t="s">
        <v>75</v>
      </c>
      <c r="M6" s="16" t="s">
        <v>76</v>
      </c>
      <c r="N6" s="19" t="s">
        <v>77</v>
      </c>
      <c r="O6" s="19" t="s">
        <v>78</v>
      </c>
      <c r="P6" s="19" t="s">
        <v>79</v>
      </c>
      <c r="Q6" s="19" t="s">
        <v>80</v>
      </c>
      <c r="R6" s="19" t="s">
        <v>81</v>
      </c>
      <c r="S6" s="19" t="s">
        <v>82</v>
      </c>
      <c r="T6" s="545"/>
      <c r="Z6" s="1"/>
      <c r="AA6" s="1"/>
      <c r="AD6" s="5" t="s">
        <v>438</v>
      </c>
    </row>
    <row r="7" spans="1:30" s="5" customFormat="1" ht="12.75" customHeight="1" x14ac:dyDescent="0.3">
      <c r="A7" s="429"/>
      <c r="B7" s="65"/>
      <c r="C7" s="110" t="s">
        <v>89</v>
      </c>
      <c r="D7" s="98" t="s">
        <v>423</v>
      </c>
      <c r="E7" s="98" t="s">
        <v>424</v>
      </c>
      <c r="F7" s="98" t="s">
        <v>92</v>
      </c>
      <c r="G7" s="98" t="s">
        <v>439</v>
      </c>
      <c r="H7" s="95" t="s">
        <v>94</v>
      </c>
      <c r="I7" s="96" t="s">
        <v>95</v>
      </c>
      <c r="J7" s="96" t="s">
        <v>96</v>
      </c>
      <c r="K7" s="96" t="s">
        <v>97</v>
      </c>
      <c r="L7" s="96" t="s">
        <v>98</v>
      </c>
      <c r="M7" s="96" t="s">
        <v>99</v>
      </c>
      <c r="N7" s="96" t="s">
        <v>94</v>
      </c>
      <c r="O7" s="96" t="s">
        <v>95</v>
      </c>
      <c r="P7" s="96" t="s">
        <v>96</v>
      </c>
      <c r="Q7" s="96" t="s">
        <v>97</v>
      </c>
      <c r="R7" s="96" t="s">
        <v>98</v>
      </c>
      <c r="S7" s="96" t="s">
        <v>99</v>
      </c>
      <c r="T7" s="93"/>
      <c r="Z7" s="1"/>
      <c r="AA7" s="1"/>
    </row>
    <row r="8" spans="1:30" s="5" customFormat="1" ht="14.25" customHeight="1" thickBot="1" x14ac:dyDescent="0.3">
      <c r="A8" s="501" t="s">
        <v>100</v>
      </c>
      <c r="B8" s="550"/>
      <c r="C8" s="87"/>
      <c r="D8" s="94"/>
      <c r="E8" s="94"/>
      <c r="F8" s="94"/>
      <c r="G8" s="94"/>
      <c r="H8" s="99" t="s">
        <v>101</v>
      </c>
      <c r="I8" s="99" t="s">
        <v>102</v>
      </c>
      <c r="J8" s="99" t="s">
        <v>103</v>
      </c>
      <c r="K8" s="99" t="s">
        <v>104</v>
      </c>
      <c r="L8" s="99" t="s">
        <v>105</v>
      </c>
      <c r="M8" s="99" t="s">
        <v>106</v>
      </c>
      <c r="N8" s="100" t="s">
        <v>107</v>
      </c>
      <c r="O8" s="100" t="s">
        <v>108</v>
      </c>
      <c r="P8" s="100" t="s">
        <v>109</v>
      </c>
      <c r="Q8" s="100" t="s">
        <v>110</v>
      </c>
      <c r="R8" s="100" t="s">
        <v>111</v>
      </c>
      <c r="S8" s="100" t="s">
        <v>112</v>
      </c>
      <c r="T8" s="266" t="s">
        <v>113</v>
      </c>
      <c r="Z8" s="1"/>
      <c r="AA8" s="1"/>
    </row>
    <row r="9" spans="1:30" x14ac:dyDescent="0.25">
      <c r="A9" s="8" t="s">
        <v>314</v>
      </c>
      <c r="B9" s="403"/>
      <c r="C9" s="89" t="s">
        <v>123</v>
      </c>
      <c r="D9" s="145" t="s">
        <v>124</v>
      </c>
      <c r="E9" s="89"/>
      <c r="F9" s="89" t="s">
        <v>315</v>
      </c>
      <c r="G9" s="207" t="s">
        <v>122</v>
      </c>
      <c r="H9" s="29">
        <f>VLOOKUP($G9,'Part4-Total Liquids and Gas'!$A$9:$S$72, COLUMN(),0)</f>
        <v>0</v>
      </c>
      <c r="I9" s="29">
        <f>VLOOKUP($G9,'Part4-Total Liquids and Gas'!$A$9:$S$72, COLUMN(),0)</f>
        <v>0</v>
      </c>
      <c r="J9" s="29">
        <f>VLOOKUP($G9,'Part4-Total Liquids and Gas'!$A$9:$S$72, COLUMN(),0)</f>
        <v>0</v>
      </c>
      <c r="K9" s="29">
        <f>VLOOKUP($G9,'Part4-Total Liquids and Gas'!$A$9:$S$72, COLUMN(),0)</f>
        <v>0</v>
      </c>
      <c r="L9" s="29">
        <f>VLOOKUP($G9,'Part4-Total Liquids and Gas'!$A$9:$S$72, COLUMN(),0)</f>
        <v>0</v>
      </c>
      <c r="M9" s="29">
        <f>VLOOKUP($G9,'Part4-Total Liquids and Gas'!$A$9:$S$72, COLUMN(),0)</f>
        <v>0</v>
      </c>
      <c r="N9" s="29">
        <f>VLOOKUP($G9,'Part4-Total Liquids and Gas'!$A$9:$S$72, COLUMN(),0)</f>
        <v>0</v>
      </c>
      <c r="O9" s="29">
        <f>VLOOKUP($G9,'Part4-Total Liquids and Gas'!$A$9:$S$72, COLUMN(),0)</f>
        <v>0</v>
      </c>
      <c r="P9" s="29">
        <f>VLOOKUP($G9,'Part4-Total Liquids and Gas'!$A$9:$S$72, COLUMN(),0)</f>
        <v>0</v>
      </c>
      <c r="Q9" s="29">
        <f>VLOOKUP($G9,'Part4-Total Liquids and Gas'!$A$9:$S$72, COLUMN(),0)</f>
        <v>0</v>
      </c>
      <c r="R9" s="29">
        <f>VLOOKUP($G9,'Part4-Total Liquids and Gas'!$A$9:$S$72, COLUMN(),0)</f>
        <v>0</v>
      </c>
      <c r="S9" s="29">
        <f>VLOOKUP($G9,'Part4-Total Liquids and Gas'!$A$9:$S$72, COLUMN(),0)</f>
        <v>0</v>
      </c>
      <c r="T9" s="41"/>
      <c r="Z9" s="41" t="s">
        <v>316</v>
      </c>
      <c r="AD9" s="29" t="s">
        <v>317</v>
      </c>
    </row>
    <row r="10" spans="1:30" x14ac:dyDescent="0.25">
      <c r="A10" s="8" t="s">
        <v>318</v>
      </c>
      <c r="B10" s="403"/>
      <c r="C10" s="91" t="s">
        <v>142</v>
      </c>
      <c r="D10" s="146" t="s">
        <v>143</v>
      </c>
      <c r="E10" s="91"/>
      <c r="F10" s="91" t="s">
        <v>319</v>
      </c>
      <c r="G10" s="208" t="s">
        <v>141</v>
      </c>
      <c r="H10" s="29">
        <f>VLOOKUP($G10,'Part4-Total Liquids and Gas'!$A$9:$S$72, COLUMN(),0)</f>
        <v>0</v>
      </c>
      <c r="I10" s="29">
        <f>VLOOKUP($G10,'Part4-Total Liquids and Gas'!$A$9:$S$72, COLUMN(),0)</f>
        <v>0</v>
      </c>
      <c r="J10" s="29">
        <f>VLOOKUP($G10,'Part4-Total Liquids and Gas'!$A$9:$S$72, COLUMN(),0)</f>
        <v>0</v>
      </c>
      <c r="K10" s="29">
        <f>VLOOKUP($G10,'Part4-Total Liquids and Gas'!$A$9:$S$72, COLUMN(),0)</f>
        <v>0</v>
      </c>
      <c r="L10" s="29">
        <f>VLOOKUP($G10,'Part4-Total Liquids and Gas'!$A$9:$S$72, COLUMN(),0)</f>
        <v>0</v>
      </c>
      <c r="M10" s="29">
        <f>VLOOKUP($G10,'Part4-Total Liquids and Gas'!$A$9:$S$72, COLUMN(),0)</f>
        <v>0</v>
      </c>
      <c r="N10" s="29">
        <f>VLOOKUP($G10,'Part4-Total Liquids and Gas'!$A$9:$S$72, COLUMN(),0)</f>
        <v>0</v>
      </c>
      <c r="O10" s="29">
        <f>VLOOKUP($G10,'Part4-Total Liquids and Gas'!$A$9:$S$72, COLUMN(),0)</f>
        <v>0</v>
      </c>
      <c r="P10" s="29">
        <f>VLOOKUP($G10,'Part4-Total Liquids and Gas'!$A$9:$S$72, COLUMN(),0)</f>
        <v>0</v>
      </c>
      <c r="Q10" s="29">
        <f>VLOOKUP($G10,'Part4-Total Liquids and Gas'!$A$9:$S$72, COLUMN(),0)</f>
        <v>0</v>
      </c>
      <c r="R10" s="29">
        <f>VLOOKUP($G10,'Part4-Total Liquids and Gas'!$A$9:$S$72, COLUMN(),0)</f>
        <v>0</v>
      </c>
      <c r="S10" s="29">
        <f>VLOOKUP($G10,'Part4-Total Liquids and Gas'!$A$9:$S$72, COLUMN(),0)</f>
        <v>0</v>
      </c>
      <c r="T10" s="41"/>
      <c r="Z10" s="41" t="s">
        <v>129</v>
      </c>
      <c r="AD10" s="29" t="s">
        <v>320</v>
      </c>
    </row>
    <row r="11" spans="1:30" x14ac:dyDescent="0.25">
      <c r="A11" s="403" t="s">
        <v>321</v>
      </c>
      <c r="B11" s="403"/>
      <c r="C11" s="91" t="s">
        <v>322</v>
      </c>
      <c r="D11" s="146" t="s">
        <v>153</v>
      </c>
      <c r="E11" s="91"/>
      <c r="F11" s="91" t="s">
        <v>323</v>
      </c>
      <c r="G11" s="208" t="s">
        <v>151</v>
      </c>
      <c r="H11" s="29">
        <f>VLOOKUP($G11,'Part4-Total Liquids and Gas'!$A$9:$S$72, COLUMN(),0)</f>
        <v>0</v>
      </c>
      <c r="I11" s="29">
        <f>VLOOKUP($G11,'Part4-Total Liquids and Gas'!$A$9:$S$72, COLUMN(),0)</f>
        <v>0</v>
      </c>
      <c r="J11" s="29">
        <f>VLOOKUP($G11,'Part4-Total Liquids and Gas'!$A$9:$S$72, COLUMN(),0)</f>
        <v>0</v>
      </c>
      <c r="K11" s="29">
        <f>VLOOKUP($G11,'Part4-Total Liquids and Gas'!$A$9:$S$72, COLUMN(),0)</f>
        <v>0</v>
      </c>
      <c r="L11" s="29">
        <f>VLOOKUP($G11,'Part4-Total Liquids and Gas'!$A$9:$S$72, COLUMN(),0)</f>
        <v>0</v>
      </c>
      <c r="M11" s="29">
        <f>VLOOKUP($G11,'Part4-Total Liquids and Gas'!$A$9:$S$72, COLUMN(),0)</f>
        <v>0</v>
      </c>
      <c r="N11" s="29">
        <f>VLOOKUP($G11,'Part4-Total Liquids and Gas'!$A$9:$S$72, COLUMN(),0)</f>
        <v>0</v>
      </c>
      <c r="O11" s="29">
        <f>VLOOKUP($G11,'Part4-Total Liquids and Gas'!$A$9:$S$72, COLUMN(),0)</f>
        <v>0</v>
      </c>
      <c r="P11" s="29">
        <f>VLOOKUP($G11,'Part4-Total Liquids and Gas'!$A$9:$S$72, COLUMN(),0)</f>
        <v>0</v>
      </c>
      <c r="Q11" s="29">
        <f>VLOOKUP($G11,'Part4-Total Liquids and Gas'!$A$9:$S$72, COLUMN(),0)</f>
        <v>0</v>
      </c>
      <c r="R11" s="29">
        <f>VLOOKUP($G11,'Part4-Total Liquids and Gas'!$A$9:$S$72, COLUMN(),0)</f>
        <v>0</v>
      </c>
      <c r="S11" s="29">
        <f>VLOOKUP($G11,'Part4-Total Liquids and Gas'!$A$9:$S$72, COLUMN(),0)</f>
        <v>0</v>
      </c>
      <c r="T11" s="41"/>
      <c r="Z11" s="41" t="s">
        <v>132</v>
      </c>
      <c r="AD11" s="29" t="s">
        <v>324</v>
      </c>
    </row>
    <row r="12" spans="1:30" x14ac:dyDescent="0.25">
      <c r="A12" s="403" t="s">
        <v>325</v>
      </c>
      <c r="B12" s="403"/>
      <c r="C12" s="91" t="s">
        <v>162</v>
      </c>
      <c r="D12" s="146" t="s">
        <v>163</v>
      </c>
      <c r="E12" s="91"/>
      <c r="F12" s="91" t="s">
        <v>326</v>
      </c>
      <c r="G12" s="208" t="s">
        <v>161</v>
      </c>
      <c r="H12" s="29">
        <f>VLOOKUP($G12,'Part4-Total Liquids and Gas'!$A$9:$S$72, COLUMN(),0)</f>
        <v>0</v>
      </c>
      <c r="I12" s="29">
        <f>VLOOKUP($G12,'Part4-Total Liquids and Gas'!$A$9:$S$72, COLUMN(),0)</f>
        <v>0</v>
      </c>
      <c r="J12" s="29">
        <f>VLOOKUP($G12,'Part4-Total Liquids and Gas'!$A$9:$S$72, COLUMN(),0)</f>
        <v>0</v>
      </c>
      <c r="K12" s="29">
        <f>VLOOKUP($G12,'Part4-Total Liquids and Gas'!$A$9:$S$72, COLUMN(),0)</f>
        <v>0</v>
      </c>
      <c r="L12" s="29">
        <f>VLOOKUP($G12,'Part4-Total Liquids and Gas'!$A$9:$S$72, COLUMN(),0)</f>
        <v>0</v>
      </c>
      <c r="M12" s="29">
        <f>VLOOKUP($G12,'Part4-Total Liquids and Gas'!$A$9:$S$72, COLUMN(),0)</f>
        <v>0</v>
      </c>
      <c r="N12" s="29">
        <f>VLOOKUP($G12,'Part4-Total Liquids and Gas'!$A$9:$S$72, COLUMN(),0)</f>
        <v>0</v>
      </c>
      <c r="O12" s="29">
        <f>VLOOKUP($G12,'Part4-Total Liquids and Gas'!$A$9:$S$72, COLUMN(),0)</f>
        <v>0</v>
      </c>
      <c r="P12" s="29">
        <f>VLOOKUP($G12,'Part4-Total Liquids and Gas'!$A$9:$S$72, COLUMN(),0)</f>
        <v>0</v>
      </c>
      <c r="Q12" s="29">
        <f>VLOOKUP($G12,'Part4-Total Liquids and Gas'!$A$9:$S$72, COLUMN(),0)</f>
        <v>0</v>
      </c>
      <c r="R12" s="29">
        <f>VLOOKUP($G12,'Part4-Total Liquids and Gas'!$A$9:$S$72, COLUMN(),0)</f>
        <v>0</v>
      </c>
      <c r="S12" s="29">
        <f>VLOOKUP($G12,'Part4-Total Liquids and Gas'!$A$9:$S$72, COLUMN(),0)</f>
        <v>0</v>
      </c>
      <c r="T12" s="41"/>
      <c r="Z12" s="41" t="s">
        <v>327</v>
      </c>
      <c r="AD12" s="29" t="s">
        <v>328</v>
      </c>
    </row>
    <row r="13" spans="1:30" x14ac:dyDescent="0.25">
      <c r="A13" s="403" t="s">
        <v>329</v>
      </c>
      <c r="B13" s="403"/>
      <c r="C13" s="91" t="s">
        <v>168</v>
      </c>
      <c r="D13" s="146" t="s">
        <v>169</v>
      </c>
      <c r="E13" s="91"/>
      <c r="F13" s="91" t="s">
        <v>330</v>
      </c>
      <c r="G13" s="208" t="s">
        <v>167</v>
      </c>
      <c r="H13" s="29">
        <f>VLOOKUP($G13,'Part4-Total Liquids and Gas'!$A$9:$S$72, COLUMN(),0)</f>
        <v>0</v>
      </c>
      <c r="I13" s="29">
        <f>VLOOKUP($G13,'Part4-Total Liquids and Gas'!$A$9:$S$72, COLUMN(),0)</f>
        <v>0</v>
      </c>
      <c r="J13" s="29">
        <f>VLOOKUP($G13,'Part4-Total Liquids and Gas'!$A$9:$S$72, COLUMN(),0)</f>
        <v>0</v>
      </c>
      <c r="K13" s="29">
        <f>VLOOKUP($G13,'Part4-Total Liquids and Gas'!$A$9:$S$72, COLUMN(),0)</f>
        <v>0</v>
      </c>
      <c r="L13" s="29">
        <f>VLOOKUP($G13,'Part4-Total Liquids and Gas'!$A$9:$S$72, COLUMN(),0)</f>
        <v>0</v>
      </c>
      <c r="M13" s="29">
        <f>VLOOKUP($G13,'Part4-Total Liquids and Gas'!$A$9:$S$72, COLUMN(),0)</f>
        <v>0</v>
      </c>
      <c r="N13" s="29">
        <f>VLOOKUP($G13,'Part4-Total Liquids and Gas'!$A$9:$S$72, COLUMN(),0)</f>
        <v>0</v>
      </c>
      <c r="O13" s="29">
        <f>VLOOKUP($G13,'Part4-Total Liquids and Gas'!$A$9:$S$72, COLUMN(),0)</f>
        <v>0</v>
      </c>
      <c r="P13" s="29">
        <f>VLOOKUP($G13,'Part4-Total Liquids and Gas'!$A$9:$S$72, COLUMN(),0)</f>
        <v>0</v>
      </c>
      <c r="Q13" s="29">
        <f>VLOOKUP($G13,'Part4-Total Liquids and Gas'!$A$9:$S$72, COLUMN(),0)</f>
        <v>0</v>
      </c>
      <c r="R13" s="29">
        <f>VLOOKUP($G13,'Part4-Total Liquids and Gas'!$A$9:$S$72, COLUMN(),0)</f>
        <v>0</v>
      </c>
      <c r="S13" s="29">
        <f>VLOOKUP($G13,'Part4-Total Liquids and Gas'!$A$9:$S$72, COLUMN(),0)</f>
        <v>0</v>
      </c>
      <c r="T13" s="41"/>
      <c r="Z13" s="41" t="s">
        <v>331</v>
      </c>
      <c r="AD13" s="29" t="s">
        <v>332</v>
      </c>
    </row>
    <row r="14" spans="1:30" x14ac:dyDescent="0.25">
      <c r="A14" s="403" t="s">
        <v>333</v>
      </c>
      <c r="B14" s="403"/>
      <c r="C14" s="91" t="s">
        <v>171</v>
      </c>
      <c r="D14" s="146" t="s">
        <v>172</v>
      </c>
      <c r="E14" s="91"/>
      <c r="F14" s="91" t="s">
        <v>319</v>
      </c>
      <c r="G14" s="208" t="s">
        <v>170</v>
      </c>
      <c r="H14" s="29">
        <f>VLOOKUP($G14,'Part4-Total Liquids and Gas'!$A$9:$S$72, COLUMN(),0)</f>
        <v>0</v>
      </c>
      <c r="I14" s="29">
        <f>VLOOKUP($G14,'Part4-Total Liquids and Gas'!$A$9:$S$72, COLUMN(),0)</f>
        <v>0</v>
      </c>
      <c r="J14" s="29">
        <f>VLOOKUP($G14,'Part4-Total Liquids and Gas'!$A$9:$S$72, COLUMN(),0)</f>
        <v>0</v>
      </c>
      <c r="K14" s="29">
        <f>VLOOKUP($G14,'Part4-Total Liquids and Gas'!$A$9:$S$72, COLUMN(),0)</f>
        <v>0</v>
      </c>
      <c r="L14" s="29">
        <f>VLOOKUP($G14,'Part4-Total Liquids and Gas'!$A$9:$S$72, COLUMN(),0)</f>
        <v>0</v>
      </c>
      <c r="M14" s="29">
        <f>VLOOKUP($G14,'Part4-Total Liquids and Gas'!$A$9:$S$72, COLUMN(),0)</f>
        <v>0</v>
      </c>
      <c r="N14" s="29">
        <f>VLOOKUP($G14,'Part4-Total Liquids and Gas'!$A$9:$S$72, COLUMN(),0)</f>
        <v>0</v>
      </c>
      <c r="O14" s="29">
        <f>VLOOKUP($G14,'Part4-Total Liquids and Gas'!$A$9:$S$72, COLUMN(),0)</f>
        <v>0</v>
      </c>
      <c r="P14" s="29">
        <f>VLOOKUP($G14,'Part4-Total Liquids and Gas'!$A$9:$S$72, COLUMN(),0)</f>
        <v>0</v>
      </c>
      <c r="Q14" s="29">
        <f>VLOOKUP($G14,'Part4-Total Liquids and Gas'!$A$9:$S$72, COLUMN(),0)</f>
        <v>0</v>
      </c>
      <c r="R14" s="29">
        <f>VLOOKUP($G14,'Part4-Total Liquids and Gas'!$A$9:$S$72, COLUMN(),0)</f>
        <v>0</v>
      </c>
      <c r="S14" s="29">
        <f>VLOOKUP($G14,'Part4-Total Liquids and Gas'!$A$9:$S$72, COLUMN(),0)</f>
        <v>0</v>
      </c>
      <c r="T14" s="41"/>
      <c r="Z14" s="41" t="s">
        <v>334</v>
      </c>
      <c r="AD14" s="29" t="s">
        <v>335</v>
      </c>
    </row>
    <row r="15" spans="1:30" x14ac:dyDescent="0.25">
      <c r="A15" s="403" t="s">
        <v>336</v>
      </c>
      <c r="B15" s="403"/>
      <c r="C15" s="91" t="s">
        <v>337</v>
      </c>
      <c r="D15" s="146" t="s">
        <v>175</v>
      </c>
      <c r="E15" s="91"/>
      <c r="F15" s="91" t="s">
        <v>338</v>
      </c>
      <c r="G15" s="208" t="s">
        <v>173</v>
      </c>
      <c r="H15" s="29">
        <f>VLOOKUP($G15,'Part4-Total Liquids and Gas'!$A$9:$S$72, COLUMN(),0)</f>
        <v>0</v>
      </c>
      <c r="I15" s="29">
        <f>VLOOKUP($G15,'Part4-Total Liquids and Gas'!$A$9:$S$72, COLUMN(),0)</f>
        <v>0</v>
      </c>
      <c r="J15" s="29">
        <f>VLOOKUP($G15,'Part4-Total Liquids and Gas'!$A$9:$S$72, COLUMN(),0)</f>
        <v>0</v>
      </c>
      <c r="K15" s="29">
        <f>VLOOKUP($G15,'Part4-Total Liquids and Gas'!$A$9:$S$72, COLUMN(),0)</f>
        <v>0</v>
      </c>
      <c r="L15" s="29">
        <f>VLOOKUP($G15,'Part4-Total Liquids and Gas'!$A$9:$S$72, COLUMN(),0)</f>
        <v>0</v>
      </c>
      <c r="M15" s="29">
        <f>VLOOKUP($G15,'Part4-Total Liquids and Gas'!$A$9:$S$72, COLUMN(),0)</f>
        <v>0</v>
      </c>
      <c r="N15" s="29">
        <f>VLOOKUP($G15,'Part4-Total Liquids and Gas'!$A$9:$S$72, COLUMN(),0)</f>
        <v>0</v>
      </c>
      <c r="O15" s="29">
        <f>VLOOKUP($G15,'Part4-Total Liquids and Gas'!$A$9:$S$72, COLUMN(),0)</f>
        <v>0</v>
      </c>
      <c r="P15" s="29">
        <f>VLOOKUP($G15,'Part4-Total Liquids and Gas'!$A$9:$S$72, COLUMN(),0)</f>
        <v>0</v>
      </c>
      <c r="Q15" s="29">
        <f>VLOOKUP($G15,'Part4-Total Liquids and Gas'!$A$9:$S$72, COLUMN(),0)</f>
        <v>0</v>
      </c>
      <c r="R15" s="29">
        <f>VLOOKUP($G15,'Part4-Total Liquids and Gas'!$A$9:$S$72, COLUMN(),0)</f>
        <v>0</v>
      </c>
      <c r="S15" s="29">
        <f>VLOOKUP($G15,'Part4-Total Liquids and Gas'!$A$9:$S$72, COLUMN(),0)</f>
        <v>0</v>
      </c>
      <c r="T15" s="41"/>
      <c r="AD15" s="29" t="s">
        <v>340</v>
      </c>
    </row>
    <row r="16" spans="1:30" x14ac:dyDescent="0.25">
      <c r="A16" s="8" t="s">
        <v>341</v>
      </c>
      <c r="B16" s="403"/>
      <c r="C16" s="91" t="s">
        <v>185</v>
      </c>
      <c r="D16" s="146" t="s">
        <v>186</v>
      </c>
      <c r="E16" s="91"/>
      <c r="F16" s="91" t="s">
        <v>330</v>
      </c>
      <c r="G16" s="208" t="s">
        <v>184</v>
      </c>
      <c r="H16" s="29">
        <f>VLOOKUP($G16,'Part4-Total Liquids and Gas'!$A$9:$S$72, COLUMN(),0)</f>
        <v>0</v>
      </c>
      <c r="I16" s="29">
        <f>VLOOKUP($G16,'Part4-Total Liquids and Gas'!$A$9:$S$72, COLUMN(),0)</f>
        <v>0</v>
      </c>
      <c r="J16" s="29">
        <f>VLOOKUP($G16,'Part4-Total Liquids and Gas'!$A$9:$S$72, COLUMN(),0)</f>
        <v>0</v>
      </c>
      <c r="K16" s="29">
        <f>VLOOKUP($G16,'Part4-Total Liquids and Gas'!$A$9:$S$72, COLUMN(),0)</f>
        <v>0</v>
      </c>
      <c r="L16" s="29">
        <f>VLOOKUP($G16,'Part4-Total Liquids and Gas'!$A$9:$S$72, COLUMN(),0)</f>
        <v>0</v>
      </c>
      <c r="M16" s="29">
        <f>VLOOKUP($G16,'Part4-Total Liquids and Gas'!$A$9:$S$72, COLUMN(),0)</f>
        <v>0</v>
      </c>
      <c r="N16" s="29">
        <f>VLOOKUP($G16,'Part4-Total Liquids and Gas'!$A$9:$S$72, COLUMN(),0)</f>
        <v>0</v>
      </c>
      <c r="O16" s="29">
        <f>VLOOKUP($G16,'Part4-Total Liquids and Gas'!$A$9:$S$72, COLUMN(),0)</f>
        <v>0</v>
      </c>
      <c r="P16" s="29">
        <f>VLOOKUP($G16,'Part4-Total Liquids and Gas'!$A$9:$S$72, COLUMN(),0)</f>
        <v>0</v>
      </c>
      <c r="Q16" s="29">
        <f>VLOOKUP($G16,'Part4-Total Liquids and Gas'!$A$9:$S$72, COLUMN(),0)</f>
        <v>0</v>
      </c>
      <c r="R16" s="29">
        <f>VLOOKUP($G16,'Part4-Total Liquids and Gas'!$A$9:$S$72, COLUMN(),0)</f>
        <v>0</v>
      </c>
      <c r="S16" s="29">
        <f>VLOOKUP($G16,'Part4-Total Liquids and Gas'!$A$9:$S$72, COLUMN(),0)</f>
        <v>0</v>
      </c>
      <c r="T16" s="41"/>
      <c r="AD16" s="29" t="s">
        <v>343</v>
      </c>
    </row>
    <row r="17" spans="1:30" x14ac:dyDescent="0.25">
      <c r="A17" s="8" t="s">
        <v>344</v>
      </c>
      <c r="B17" s="403"/>
      <c r="C17" s="91" t="s">
        <v>188</v>
      </c>
      <c r="D17" s="146" t="s">
        <v>189</v>
      </c>
      <c r="E17" s="91"/>
      <c r="F17" s="91" t="s">
        <v>345</v>
      </c>
      <c r="G17" s="208" t="s">
        <v>187</v>
      </c>
      <c r="H17" s="29">
        <f>VLOOKUP($G17,'Part4-Total Liquids and Gas'!$A$9:$S$72, COLUMN(),0)</f>
        <v>0</v>
      </c>
      <c r="I17" s="29">
        <f>VLOOKUP($G17,'Part4-Total Liquids and Gas'!$A$9:$S$72, COLUMN(),0)</f>
        <v>0</v>
      </c>
      <c r="J17" s="29">
        <f>VLOOKUP($G17,'Part4-Total Liquids and Gas'!$A$9:$S$72, COLUMN(),0)</f>
        <v>0</v>
      </c>
      <c r="K17" s="29">
        <f>VLOOKUP($G17,'Part4-Total Liquids and Gas'!$A$9:$S$72, COLUMN(),0)</f>
        <v>0</v>
      </c>
      <c r="L17" s="29">
        <f>VLOOKUP($G17,'Part4-Total Liquids and Gas'!$A$9:$S$72, COLUMN(),0)</f>
        <v>0</v>
      </c>
      <c r="M17" s="29">
        <f>VLOOKUP($G17,'Part4-Total Liquids and Gas'!$A$9:$S$72, COLUMN(),0)</f>
        <v>0</v>
      </c>
      <c r="N17" s="29">
        <f>VLOOKUP($G17,'Part4-Total Liquids and Gas'!$A$9:$S$72, COLUMN(),0)</f>
        <v>0</v>
      </c>
      <c r="O17" s="29">
        <f>VLOOKUP($G17,'Part4-Total Liquids and Gas'!$A$9:$S$72, COLUMN(),0)</f>
        <v>0</v>
      </c>
      <c r="P17" s="29">
        <f>VLOOKUP($G17,'Part4-Total Liquids and Gas'!$A$9:$S$72, COLUMN(),0)</f>
        <v>0</v>
      </c>
      <c r="Q17" s="29">
        <f>VLOOKUP($G17,'Part4-Total Liquids and Gas'!$A$9:$S$72, COLUMN(),0)</f>
        <v>0</v>
      </c>
      <c r="R17" s="29">
        <f>VLOOKUP($G17,'Part4-Total Liquids and Gas'!$A$9:$S$72, COLUMN(),0)</f>
        <v>0</v>
      </c>
      <c r="S17" s="29">
        <f>VLOOKUP($G17,'Part4-Total Liquids and Gas'!$A$9:$S$72, COLUMN(),0)</f>
        <v>0</v>
      </c>
      <c r="T17" s="41"/>
      <c r="AD17" s="29" t="s">
        <v>346</v>
      </c>
    </row>
    <row r="18" spans="1:30" x14ac:dyDescent="0.25">
      <c r="A18" s="8" t="s">
        <v>347</v>
      </c>
      <c r="B18" s="403"/>
      <c r="C18" s="91" t="s">
        <v>191</v>
      </c>
      <c r="D18" s="146" t="s">
        <v>192</v>
      </c>
      <c r="E18" s="91"/>
      <c r="F18" s="91" t="s">
        <v>348</v>
      </c>
      <c r="G18" s="208" t="s">
        <v>190</v>
      </c>
      <c r="H18" s="29">
        <f>VLOOKUP($G18,'Part4-Total Liquids and Gas'!$A$9:$S$72, COLUMN(),0)</f>
        <v>0</v>
      </c>
      <c r="I18" s="29">
        <f>VLOOKUP($G18,'Part4-Total Liquids and Gas'!$A$9:$S$72, COLUMN(),0)</f>
        <v>0</v>
      </c>
      <c r="J18" s="29">
        <f>VLOOKUP($G18,'Part4-Total Liquids and Gas'!$A$9:$S$72, COLUMN(),0)</f>
        <v>0</v>
      </c>
      <c r="K18" s="29">
        <f>VLOOKUP($G18,'Part4-Total Liquids and Gas'!$A$9:$S$72, COLUMN(),0)</f>
        <v>0</v>
      </c>
      <c r="L18" s="29">
        <f>VLOOKUP($G18,'Part4-Total Liquids and Gas'!$A$9:$S$72, COLUMN(),0)</f>
        <v>0</v>
      </c>
      <c r="M18" s="29">
        <f>VLOOKUP($G18,'Part4-Total Liquids and Gas'!$A$9:$S$72, COLUMN(),0)</f>
        <v>0</v>
      </c>
      <c r="N18" s="29">
        <f>VLOOKUP($G18,'Part4-Total Liquids and Gas'!$A$9:$S$72, COLUMN(),0)</f>
        <v>0</v>
      </c>
      <c r="O18" s="29">
        <f>VLOOKUP($G18,'Part4-Total Liquids and Gas'!$A$9:$S$72, COLUMN(),0)</f>
        <v>0</v>
      </c>
      <c r="P18" s="29">
        <f>VLOOKUP($G18,'Part4-Total Liquids and Gas'!$A$9:$S$72, COLUMN(),0)</f>
        <v>0</v>
      </c>
      <c r="Q18" s="29">
        <f>VLOOKUP($G18,'Part4-Total Liquids and Gas'!$A$9:$S$72, COLUMN(),0)</f>
        <v>0</v>
      </c>
      <c r="R18" s="29">
        <f>VLOOKUP($G18,'Part4-Total Liquids and Gas'!$A$9:$S$72, COLUMN(),0)</f>
        <v>0</v>
      </c>
      <c r="S18" s="29">
        <f>VLOOKUP($G18,'Part4-Total Liquids and Gas'!$A$9:$S$72, COLUMN(),0)</f>
        <v>0</v>
      </c>
      <c r="T18" s="41"/>
      <c r="AD18" s="29" t="s">
        <v>349</v>
      </c>
    </row>
    <row r="19" spans="1:30" x14ac:dyDescent="0.25">
      <c r="A19" s="8" t="s">
        <v>350</v>
      </c>
      <c r="B19" s="403"/>
      <c r="C19" s="91" t="s">
        <v>194</v>
      </c>
      <c r="D19" s="146" t="s">
        <v>195</v>
      </c>
      <c r="E19" s="91"/>
      <c r="F19" s="91" t="s">
        <v>351</v>
      </c>
      <c r="G19" s="208" t="s">
        <v>193</v>
      </c>
      <c r="H19" s="29">
        <f>VLOOKUP($G19,'Part4-Total Liquids and Gas'!$A$9:$S$72, COLUMN(),0)</f>
        <v>0</v>
      </c>
      <c r="I19" s="29">
        <f>VLOOKUP($G19,'Part4-Total Liquids and Gas'!$A$9:$S$72, COLUMN(),0)</f>
        <v>0</v>
      </c>
      <c r="J19" s="29">
        <f>VLOOKUP($G19,'Part4-Total Liquids and Gas'!$A$9:$S$72, COLUMN(),0)</f>
        <v>0</v>
      </c>
      <c r="K19" s="29">
        <f>VLOOKUP($G19,'Part4-Total Liquids and Gas'!$A$9:$S$72, COLUMN(),0)</f>
        <v>0</v>
      </c>
      <c r="L19" s="29">
        <f>VLOOKUP($G19,'Part4-Total Liquids and Gas'!$A$9:$S$72, COLUMN(),0)</f>
        <v>0</v>
      </c>
      <c r="M19" s="29">
        <f>VLOOKUP($G19,'Part4-Total Liquids and Gas'!$A$9:$S$72, COLUMN(),0)</f>
        <v>0</v>
      </c>
      <c r="N19" s="29">
        <f>VLOOKUP($G19,'Part4-Total Liquids and Gas'!$A$9:$S$72, COLUMN(),0)</f>
        <v>0</v>
      </c>
      <c r="O19" s="29">
        <f>VLOOKUP($G19,'Part4-Total Liquids and Gas'!$A$9:$S$72, COLUMN(),0)</f>
        <v>0</v>
      </c>
      <c r="P19" s="29">
        <f>VLOOKUP($G19,'Part4-Total Liquids and Gas'!$A$9:$S$72, COLUMN(),0)</f>
        <v>0</v>
      </c>
      <c r="Q19" s="29">
        <f>VLOOKUP($G19,'Part4-Total Liquids and Gas'!$A$9:$S$72, COLUMN(),0)</f>
        <v>0</v>
      </c>
      <c r="R19" s="29">
        <f>VLOOKUP($G19,'Part4-Total Liquids and Gas'!$A$9:$S$72, COLUMN(),0)</f>
        <v>0</v>
      </c>
      <c r="S19" s="29">
        <f>VLOOKUP($G19,'Part4-Total Liquids and Gas'!$A$9:$S$72, COLUMN(),0)</f>
        <v>0</v>
      </c>
      <c r="T19" s="41"/>
      <c r="AD19" s="29" t="s">
        <v>352</v>
      </c>
    </row>
    <row r="20" spans="1:30" x14ac:dyDescent="0.25">
      <c r="A20" s="8" t="s">
        <v>353</v>
      </c>
      <c r="B20" s="403"/>
      <c r="C20" s="91" t="s">
        <v>197</v>
      </c>
      <c r="D20" s="147" t="s">
        <v>198</v>
      </c>
      <c r="E20" s="97"/>
      <c r="F20" s="97" t="s">
        <v>354</v>
      </c>
      <c r="G20" s="209" t="s">
        <v>196</v>
      </c>
      <c r="H20" s="29">
        <f>VLOOKUP($G20,'Part4-Total Liquids and Gas'!$A$9:$S$72, COLUMN(),0)</f>
        <v>0</v>
      </c>
      <c r="I20" s="29">
        <f>VLOOKUP($G20,'Part4-Total Liquids and Gas'!$A$9:$S$72, COLUMN(),0)</f>
        <v>0</v>
      </c>
      <c r="J20" s="29">
        <f>VLOOKUP($G20,'Part4-Total Liquids and Gas'!$A$9:$S$72, COLUMN(),0)</f>
        <v>0</v>
      </c>
      <c r="K20" s="29">
        <f>VLOOKUP($G20,'Part4-Total Liquids and Gas'!$A$9:$S$72, COLUMN(),0)</f>
        <v>0</v>
      </c>
      <c r="L20" s="29">
        <f>VLOOKUP($G20,'Part4-Total Liquids and Gas'!$A$9:$S$72, COLUMN(),0)</f>
        <v>0</v>
      </c>
      <c r="M20" s="29">
        <f>VLOOKUP($G20,'Part4-Total Liquids and Gas'!$A$9:$S$72, COLUMN(),0)</f>
        <v>0</v>
      </c>
      <c r="N20" s="29">
        <f>VLOOKUP($G20,'Part4-Total Liquids and Gas'!$A$9:$S$72, COLUMN(),0)</f>
        <v>0</v>
      </c>
      <c r="O20" s="29">
        <f>VLOOKUP($G20,'Part4-Total Liquids and Gas'!$A$9:$S$72, COLUMN(),0)</f>
        <v>0</v>
      </c>
      <c r="P20" s="29">
        <f>VLOOKUP($G20,'Part4-Total Liquids and Gas'!$A$9:$S$72, COLUMN(),0)</f>
        <v>0</v>
      </c>
      <c r="Q20" s="29">
        <f>VLOOKUP($G20,'Part4-Total Liquids and Gas'!$A$9:$S$72, COLUMN(),0)</f>
        <v>0</v>
      </c>
      <c r="R20" s="29">
        <f>VLOOKUP($G20,'Part4-Total Liquids and Gas'!$A$9:$S$72, COLUMN(),0)</f>
        <v>0</v>
      </c>
      <c r="S20" s="29">
        <f>VLOOKUP($G20,'Part4-Total Liquids and Gas'!$A$9:$S$72, COLUMN(),0)</f>
        <v>0</v>
      </c>
      <c r="T20" s="41"/>
      <c r="AD20" s="29" t="s">
        <v>355</v>
      </c>
    </row>
    <row r="21" spans="1:30" x14ac:dyDescent="0.25">
      <c r="A21" s="21" t="s">
        <v>356</v>
      </c>
      <c r="B21" s="24"/>
      <c r="C21" s="89" t="s">
        <v>200</v>
      </c>
      <c r="D21" s="78" t="s">
        <v>201</v>
      </c>
      <c r="E21" s="88">
        <v>1</v>
      </c>
      <c r="F21" s="89" t="s">
        <v>357</v>
      </c>
      <c r="G21" s="210" t="s">
        <v>199</v>
      </c>
      <c r="H21" s="31">
        <f>VLOOKUP($G21,'Part4-Total Liquids and Gas'!$A$9:$S$72, COLUMN(),0)</f>
        <v>0</v>
      </c>
      <c r="I21" s="32">
        <f>VLOOKUP($G21,'Part4-Total Liquids and Gas'!$A$9:$S$72, COLUMN(),0)</f>
        <v>0</v>
      </c>
      <c r="J21" s="32">
        <f>VLOOKUP($G21,'Part4-Total Liquids and Gas'!$A$9:$S$72, COLUMN(),0)</f>
        <v>0</v>
      </c>
      <c r="K21" s="32">
        <f>VLOOKUP($G21,'Part4-Total Liquids and Gas'!$A$9:$S$72, COLUMN(),0)</f>
        <v>0</v>
      </c>
      <c r="L21" s="32">
        <f>VLOOKUP($G21,'Part4-Total Liquids and Gas'!$A$9:$S$72, COLUMN(),0)</f>
        <v>0</v>
      </c>
      <c r="M21" s="33">
        <f>VLOOKUP($G21,'Part4-Total Liquids and Gas'!$A$9:$S$72, COLUMN(),0)</f>
        <v>0</v>
      </c>
      <c r="N21" s="31">
        <f>VLOOKUP($G21,'Part4-Total Liquids and Gas'!$A$9:$S$72, COLUMN(),0)</f>
        <v>0</v>
      </c>
      <c r="O21" s="32">
        <f>VLOOKUP($G21,'Part4-Total Liquids and Gas'!$A$9:$S$72, COLUMN(),0)</f>
        <v>0</v>
      </c>
      <c r="P21" s="32">
        <f>VLOOKUP($G21,'Part4-Total Liquids and Gas'!$A$9:$S$72, COLUMN(),0)</f>
        <v>0</v>
      </c>
      <c r="Q21" s="32">
        <f>VLOOKUP($G21,'Part4-Total Liquids and Gas'!$A$9:$S$72, COLUMN(),0)</f>
        <v>0</v>
      </c>
      <c r="R21" s="32">
        <f>VLOOKUP($G21,'Part4-Total Liquids and Gas'!$A$9:$S$72, COLUMN(),0)</f>
        <v>0</v>
      </c>
      <c r="S21" s="33">
        <f>VLOOKUP($G21,'Part4-Total Liquids and Gas'!$A$9:$S$72, COLUMN(),0)</f>
        <v>0</v>
      </c>
      <c r="T21" s="41"/>
      <c r="AD21" s="31" t="s">
        <v>358</v>
      </c>
    </row>
    <row r="22" spans="1:30" x14ac:dyDescent="0.25">
      <c r="A22" s="22" t="s">
        <v>359</v>
      </c>
      <c r="B22" s="26"/>
      <c r="C22" s="91" t="s">
        <v>360</v>
      </c>
      <c r="D22" s="75" t="s">
        <v>201</v>
      </c>
      <c r="E22" s="90">
        <v>2</v>
      </c>
      <c r="F22" s="91" t="s">
        <v>357</v>
      </c>
      <c r="G22" s="211" t="s">
        <v>202</v>
      </c>
      <c r="H22" s="34">
        <f>VLOOKUP($G22,'Part4-Total Liquids and Gas'!$A$9:$S$72, COLUMN(),0)</f>
        <v>0</v>
      </c>
      <c r="I22" s="29">
        <f>VLOOKUP($G22,'Part4-Total Liquids and Gas'!$A$9:$S$72, COLUMN(),0)</f>
        <v>0</v>
      </c>
      <c r="J22" s="29">
        <f>VLOOKUP($G22,'Part4-Total Liquids and Gas'!$A$9:$S$72, COLUMN(),0)</f>
        <v>0</v>
      </c>
      <c r="K22" s="29">
        <f>VLOOKUP($G22,'Part4-Total Liquids and Gas'!$A$9:$S$72, COLUMN(),0)</f>
        <v>0</v>
      </c>
      <c r="L22" s="29">
        <f>VLOOKUP($G22,'Part4-Total Liquids and Gas'!$A$9:$S$72, COLUMN(),0)</f>
        <v>0</v>
      </c>
      <c r="M22" s="35">
        <f>VLOOKUP($G22,'Part4-Total Liquids and Gas'!$A$9:$S$72, COLUMN(),0)</f>
        <v>0</v>
      </c>
      <c r="N22" s="34">
        <f>VLOOKUP($G22,'Part4-Total Liquids and Gas'!$A$9:$S$72, COLUMN(),0)</f>
        <v>0</v>
      </c>
      <c r="O22" s="29">
        <f>VLOOKUP($G22,'Part4-Total Liquids and Gas'!$A$9:$S$72, COLUMN(),0)</f>
        <v>0</v>
      </c>
      <c r="P22" s="29">
        <f>VLOOKUP($G22,'Part4-Total Liquids and Gas'!$A$9:$S$72, COLUMN(),0)</f>
        <v>0</v>
      </c>
      <c r="Q22" s="29">
        <f>VLOOKUP($G22,'Part4-Total Liquids and Gas'!$A$9:$S$72, COLUMN(),0)</f>
        <v>0</v>
      </c>
      <c r="R22" s="29">
        <f>VLOOKUP($G22,'Part4-Total Liquids and Gas'!$A$9:$S$72, COLUMN(),0)</f>
        <v>0</v>
      </c>
      <c r="S22" s="35">
        <f>VLOOKUP($G22,'Part4-Total Liquids and Gas'!$A$9:$S$72, COLUMN(),0)</f>
        <v>0</v>
      </c>
      <c r="T22" s="41"/>
      <c r="AD22" s="34" t="s">
        <v>361</v>
      </c>
    </row>
    <row r="23" spans="1:30" x14ac:dyDescent="0.25">
      <c r="A23" s="22" t="s">
        <v>362</v>
      </c>
      <c r="B23" s="26"/>
      <c r="C23" s="91" t="s">
        <v>363</v>
      </c>
      <c r="D23" s="75" t="s">
        <v>201</v>
      </c>
      <c r="E23" s="90">
        <v>3</v>
      </c>
      <c r="F23" s="91" t="s">
        <v>357</v>
      </c>
      <c r="G23" s="211" t="s">
        <v>204</v>
      </c>
      <c r="H23" s="34">
        <f>VLOOKUP($G23,'Part4-Total Liquids and Gas'!$A$9:$S$72, COLUMN(),0)</f>
        <v>0</v>
      </c>
      <c r="I23" s="29">
        <f>VLOOKUP($G23,'Part4-Total Liquids and Gas'!$A$9:$S$72, COLUMN(),0)</f>
        <v>0</v>
      </c>
      <c r="J23" s="29">
        <f>VLOOKUP($G23,'Part4-Total Liquids and Gas'!$A$9:$S$72, COLUMN(),0)</f>
        <v>0</v>
      </c>
      <c r="K23" s="29">
        <f>VLOOKUP($G23,'Part4-Total Liquids and Gas'!$A$9:$S$72, COLUMN(),0)</f>
        <v>0</v>
      </c>
      <c r="L23" s="29">
        <f>VLOOKUP($G23,'Part4-Total Liquids and Gas'!$A$9:$S$72, COLUMN(),0)</f>
        <v>0</v>
      </c>
      <c r="M23" s="35">
        <f>VLOOKUP($G23,'Part4-Total Liquids and Gas'!$A$9:$S$72, COLUMN(),0)</f>
        <v>0</v>
      </c>
      <c r="N23" s="34">
        <f>VLOOKUP($G23,'Part4-Total Liquids and Gas'!$A$9:$S$72, COLUMN(),0)</f>
        <v>0</v>
      </c>
      <c r="O23" s="29">
        <f>VLOOKUP($G23,'Part4-Total Liquids and Gas'!$A$9:$S$72, COLUMN(),0)</f>
        <v>0</v>
      </c>
      <c r="P23" s="29">
        <f>VLOOKUP($G23,'Part4-Total Liquids and Gas'!$A$9:$S$72, COLUMN(),0)</f>
        <v>0</v>
      </c>
      <c r="Q23" s="29">
        <f>VLOOKUP($G23,'Part4-Total Liquids and Gas'!$A$9:$S$72, COLUMN(),0)</f>
        <v>0</v>
      </c>
      <c r="R23" s="29">
        <f>VLOOKUP($G23,'Part4-Total Liquids and Gas'!$A$9:$S$72, COLUMN(),0)</f>
        <v>0</v>
      </c>
      <c r="S23" s="35">
        <f>VLOOKUP($G23,'Part4-Total Liquids and Gas'!$A$9:$S$72, COLUMN(),0)</f>
        <v>0</v>
      </c>
      <c r="T23" s="41"/>
      <c r="AD23" s="34" t="s">
        <v>364</v>
      </c>
    </row>
    <row r="24" spans="1:30" x14ac:dyDescent="0.25">
      <c r="A24" s="22" t="s">
        <v>365</v>
      </c>
      <c r="B24" s="26"/>
      <c r="C24" s="91" t="s">
        <v>366</v>
      </c>
      <c r="D24" s="75" t="s">
        <v>201</v>
      </c>
      <c r="E24" s="90">
        <v>4</v>
      </c>
      <c r="F24" s="91" t="s">
        <v>357</v>
      </c>
      <c r="G24" s="211" t="s">
        <v>206</v>
      </c>
      <c r="H24" s="34">
        <f>VLOOKUP($G24,'Part4-Total Liquids and Gas'!$A$9:$S$72, COLUMN(),0)</f>
        <v>0</v>
      </c>
      <c r="I24" s="29">
        <f>VLOOKUP($G24,'Part4-Total Liquids and Gas'!$A$9:$S$72, COLUMN(),0)</f>
        <v>0</v>
      </c>
      <c r="J24" s="29">
        <f>VLOOKUP($G24,'Part4-Total Liquids and Gas'!$A$9:$S$72, COLUMN(),0)</f>
        <v>0</v>
      </c>
      <c r="K24" s="29">
        <f>VLOOKUP($G24,'Part4-Total Liquids and Gas'!$A$9:$S$72, COLUMN(),0)</f>
        <v>0</v>
      </c>
      <c r="L24" s="29">
        <f>VLOOKUP($G24,'Part4-Total Liquids and Gas'!$A$9:$S$72, COLUMN(),0)</f>
        <v>0</v>
      </c>
      <c r="M24" s="35">
        <f>VLOOKUP($G24,'Part4-Total Liquids and Gas'!$A$9:$S$72, COLUMN(),0)</f>
        <v>0</v>
      </c>
      <c r="N24" s="34">
        <f>VLOOKUP($G24,'Part4-Total Liquids and Gas'!$A$9:$S$72, COLUMN(),0)</f>
        <v>0</v>
      </c>
      <c r="O24" s="29">
        <f>VLOOKUP($G24,'Part4-Total Liquids and Gas'!$A$9:$S$72, COLUMN(),0)</f>
        <v>0</v>
      </c>
      <c r="P24" s="29">
        <f>VLOOKUP($G24,'Part4-Total Liquids and Gas'!$A$9:$S$72, COLUMN(),0)</f>
        <v>0</v>
      </c>
      <c r="Q24" s="29">
        <f>VLOOKUP($G24,'Part4-Total Liquids and Gas'!$A$9:$S$72, COLUMN(),0)</f>
        <v>0</v>
      </c>
      <c r="R24" s="29">
        <f>VLOOKUP($G24,'Part4-Total Liquids and Gas'!$A$9:$S$72, COLUMN(),0)</f>
        <v>0</v>
      </c>
      <c r="S24" s="35">
        <f>VLOOKUP($G24,'Part4-Total Liquids and Gas'!$A$9:$S$72, COLUMN(),0)</f>
        <v>0</v>
      </c>
      <c r="T24" s="41"/>
      <c r="AD24" s="34" t="s">
        <v>367</v>
      </c>
    </row>
    <row r="25" spans="1:30" x14ac:dyDescent="0.25">
      <c r="A25" s="22" t="s">
        <v>368</v>
      </c>
      <c r="B25" s="26"/>
      <c r="C25" s="91" t="s">
        <v>209</v>
      </c>
      <c r="D25" s="75" t="s">
        <v>201</v>
      </c>
      <c r="E25" s="90">
        <v>5</v>
      </c>
      <c r="F25" s="91" t="s">
        <v>369</v>
      </c>
      <c r="G25" s="211" t="s">
        <v>208</v>
      </c>
      <c r="H25" s="34">
        <f>VLOOKUP($G25,'Part4-Total Liquids and Gas'!$A$9:$S$72, COLUMN(),0)</f>
        <v>0</v>
      </c>
      <c r="I25" s="29">
        <f>VLOOKUP($G25,'Part4-Total Liquids and Gas'!$A$9:$S$72, COLUMN(),0)</f>
        <v>0</v>
      </c>
      <c r="J25" s="29">
        <f>VLOOKUP($G25,'Part4-Total Liquids and Gas'!$A$9:$S$72, COLUMN(),0)</f>
        <v>0</v>
      </c>
      <c r="K25" s="29">
        <f>VLOOKUP($G25,'Part4-Total Liquids and Gas'!$A$9:$S$72, COLUMN(),0)</f>
        <v>0</v>
      </c>
      <c r="L25" s="29">
        <f>VLOOKUP($G25,'Part4-Total Liquids and Gas'!$A$9:$S$72, COLUMN(),0)</f>
        <v>0</v>
      </c>
      <c r="M25" s="35">
        <f>VLOOKUP($G25,'Part4-Total Liquids and Gas'!$A$9:$S$72, COLUMN(),0)</f>
        <v>0</v>
      </c>
      <c r="N25" s="34">
        <f>VLOOKUP($G25,'Part4-Total Liquids and Gas'!$A$9:$S$72, COLUMN(),0)</f>
        <v>0</v>
      </c>
      <c r="O25" s="29">
        <f>VLOOKUP($G25,'Part4-Total Liquids and Gas'!$A$9:$S$72, COLUMN(),0)</f>
        <v>0</v>
      </c>
      <c r="P25" s="29">
        <f>VLOOKUP($G25,'Part4-Total Liquids and Gas'!$A$9:$S$72, COLUMN(),0)</f>
        <v>0</v>
      </c>
      <c r="Q25" s="29">
        <f>VLOOKUP($G25,'Part4-Total Liquids and Gas'!$A$9:$S$72, COLUMN(),0)</f>
        <v>0</v>
      </c>
      <c r="R25" s="29">
        <f>VLOOKUP($G25,'Part4-Total Liquids and Gas'!$A$9:$S$72, COLUMN(),0)</f>
        <v>0</v>
      </c>
      <c r="S25" s="35">
        <f>VLOOKUP($G25,'Part4-Total Liquids and Gas'!$A$9:$S$72, COLUMN(),0)</f>
        <v>0</v>
      </c>
      <c r="T25" s="41"/>
      <c r="AD25" s="34" t="s">
        <v>370</v>
      </c>
    </row>
    <row r="26" spans="1:30" x14ac:dyDescent="0.25">
      <c r="A26" s="22" t="s">
        <v>371</v>
      </c>
      <c r="B26" s="26"/>
      <c r="C26" s="91" t="s">
        <v>211</v>
      </c>
      <c r="D26" s="75" t="s">
        <v>201</v>
      </c>
      <c r="E26" s="90">
        <v>6</v>
      </c>
      <c r="F26" s="91" t="s">
        <v>372</v>
      </c>
      <c r="G26" s="211" t="s">
        <v>210</v>
      </c>
      <c r="H26" s="34">
        <f>VLOOKUP($G26,'Part4-Total Liquids and Gas'!$A$9:$S$72, COLUMN(),0)</f>
        <v>0</v>
      </c>
      <c r="I26" s="29">
        <f>VLOOKUP($G26,'Part4-Total Liquids and Gas'!$A$9:$S$72, COLUMN(),0)</f>
        <v>0</v>
      </c>
      <c r="J26" s="29">
        <f>VLOOKUP($G26,'Part4-Total Liquids and Gas'!$A$9:$S$72, COLUMN(),0)</f>
        <v>0</v>
      </c>
      <c r="K26" s="29">
        <f>VLOOKUP($G26,'Part4-Total Liquids and Gas'!$A$9:$S$72, COLUMN(),0)</f>
        <v>0</v>
      </c>
      <c r="L26" s="29">
        <f>VLOOKUP($G26,'Part4-Total Liquids and Gas'!$A$9:$S$72, COLUMN(),0)</f>
        <v>0</v>
      </c>
      <c r="M26" s="35">
        <f>VLOOKUP($G26,'Part4-Total Liquids and Gas'!$A$9:$S$72, COLUMN(),0)</f>
        <v>0</v>
      </c>
      <c r="N26" s="34">
        <f>VLOOKUP($G26,'Part4-Total Liquids and Gas'!$A$9:$S$72, COLUMN(),0)</f>
        <v>0</v>
      </c>
      <c r="O26" s="29">
        <f>VLOOKUP($G26,'Part4-Total Liquids and Gas'!$A$9:$S$72, COLUMN(),0)</f>
        <v>0</v>
      </c>
      <c r="P26" s="29">
        <f>VLOOKUP($G26,'Part4-Total Liquids and Gas'!$A$9:$S$72, COLUMN(),0)</f>
        <v>0</v>
      </c>
      <c r="Q26" s="29">
        <f>VLOOKUP($G26,'Part4-Total Liquids and Gas'!$A$9:$S$72, COLUMN(),0)</f>
        <v>0</v>
      </c>
      <c r="R26" s="29">
        <f>VLOOKUP($G26,'Part4-Total Liquids and Gas'!$A$9:$S$72, COLUMN(),0)</f>
        <v>0</v>
      </c>
      <c r="S26" s="35">
        <f>VLOOKUP($G26,'Part4-Total Liquids and Gas'!$A$9:$S$72, COLUMN(),0)</f>
        <v>0</v>
      </c>
      <c r="T26" s="41"/>
      <c r="AD26" s="34" t="s">
        <v>373</v>
      </c>
    </row>
    <row r="27" spans="1:30" x14ac:dyDescent="0.25">
      <c r="A27" s="22" t="s">
        <v>374</v>
      </c>
      <c r="B27" s="26"/>
      <c r="C27" s="91" t="s">
        <v>213</v>
      </c>
      <c r="D27" s="75" t="s">
        <v>201</v>
      </c>
      <c r="E27" s="90" t="s">
        <v>214</v>
      </c>
      <c r="F27" s="91" t="s">
        <v>375</v>
      </c>
      <c r="G27" s="211" t="s">
        <v>212</v>
      </c>
      <c r="H27" s="34">
        <f>VLOOKUP($G27,'Part4-Total Liquids and Gas'!$A$9:$S$72, COLUMN(),0)</f>
        <v>0</v>
      </c>
      <c r="I27" s="29">
        <f>VLOOKUP($G27,'Part4-Total Liquids and Gas'!$A$9:$S$72, COLUMN(),0)</f>
        <v>0</v>
      </c>
      <c r="J27" s="29">
        <f>VLOOKUP($G27,'Part4-Total Liquids and Gas'!$A$9:$S$72, COLUMN(),0)</f>
        <v>0</v>
      </c>
      <c r="K27" s="29">
        <f>VLOOKUP($G27,'Part4-Total Liquids and Gas'!$A$9:$S$72, COLUMN(),0)</f>
        <v>0</v>
      </c>
      <c r="L27" s="29">
        <f>VLOOKUP($G27,'Part4-Total Liquids and Gas'!$A$9:$S$72, COLUMN(),0)</f>
        <v>0</v>
      </c>
      <c r="M27" s="35">
        <f>VLOOKUP($G27,'Part4-Total Liquids and Gas'!$A$9:$S$72, COLUMN(),0)</f>
        <v>0</v>
      </c>
      <c r="N27" s="34">
        <f>VLOOKUP($G27,'Part4-Total Liquids and Gas'!$A$9:$S$72, COLUMN(),0)</f>
        <v>0</v>
      </c>
      <c r="O27" s="29">
        <f>VLOOKUP($G27,'Part4-Total Liquids and Gas'!$A$9:$S$72, COLUMN(),0)</f>
        <v>0</v>
      </c>
      <c r="P27" s="29">
        <f>VLOOKUP($G27,'Part4-Total Liquids and Gas'!$A$9:$S$72, COLUMN(),0)</f>
        <v>0</v>
      </c>
      <c r="Q27" s="29">
        <f>VLOOKUP($G27,'Part4-Total Liquids and Gas'!$A$9:$S$72, COLUMN(),0)</f>
        <v>0</v>
      </c>
      <c r="R27" s="29">
        <f>VLOOKUP($G27,'Part4-Total Liquids and Gas'!$A$9:$S$72, COLUMN(),0)</f>
        <v>0</v>
      </c>
      <c r="S27" s="35">
        <f>VLOOKUP($G27,'Part4-Total Liquids and Gas'!$A$9:$S$72, COLUMN(),0)</f>
        <v>0</v>
      </c>
      <c r="T27" s="41"/>
      <c r="AD27" s="34" t="s">
        <v>376</v>
      </c>
    </row>
    <row r="28" spans="1:30" x14ac:dyDescent="0.25">
      <c r="A28" s="22" t="s">
        <v>377</v>
      </c>
      <c r="B28" s="26"/>
      <c r="C28" s="91" t="s">
        <v>216</v>
      </c>
      <c r="D28" s="75" t="s">
        <v>201</v>
      </c>
      <c r="E28" s="90" t="s">
        <v>217</v>
      </c>
      <c r="F28" s="91" t="s">
        <v>378</v>
      </c>
      <c r="G28" s="211" t="s">
        <v>215</v>
      </c>
      <c r="H28" s="34">
        <f>VLOOKUP($G28,'Part4-Total Liquids and Gas'!$A$9:$S$72, COLUMN(),0)</f>
        <v>0</v>
      </c>
      <c r="I28" s="29">
        <f>VLOOKUP($G28,'Part4-Total Liquids and Gas'!$A$9:$S$72, COLUMN(),0)</f>
        <v>0</v>
      </c>
      <c r="J28" s="29">
        <f>VLOOKUP($G28,'Part4-Total Liquids and Gas'!$A$9:$S$72, COLUMN(),0)</f>
        <v>0</v>
      </c>
      <c r="K28" s="29">
        <f>VLOOKUP($G28,'Part4-Total Liquids and Gas'!$A$9:$S$72, COLUMN(),0)</f>
        <v>0</v>
      </c>
      <c r="L28" s="29">
        <f>VLOOKUP($G28,'Part4-Total Liquids and Gas'!$A$9:$S$72, COLUMN(),0)</f>
        <v>0</v>
      </c>
      <c r="M28" s="35">
        <f>VLOOKUP($G28,'Part4-Total Liquids and Gas'!$A$9:$S$72, COLUMN(),0)</f>
        <v>0</v>
      </c>
      <c r="N28" s="34">
        <f>VLOOKUP($G28,'Part4-Total Liquids and Gas'!$A$9:$S$72, COLUMN(),0)</f>
        <v>0</v>
      </c>
      <c r="O28" s="29">
        <f>VLOOKUP($G28,'Part4-Total Liquids and Gas'!$A$9:$S$72, COLUMN(),0)</f>
        <v>0</v>
      </c>
      <c r="P28" s="29">
        <f>VLOOKUP($G28,'Part4-Total Liquids and Gas'!$A$9:$S$72, COLUMN(),0)</f>
        <v>0</v>
      </c>
      <c r="Q28" s="29">
        <f>VLOOKUP($G28,'Part4-Total Liquids and Gas'!$A$9:$S$72, COLUMN(),0)</f>
        <v>0</v>
      </c>
      <c r="R28" s="29">
        <f>VLOOKUP($G28,'Part4-Total Liquids and Gas'!$A$9:$S$72, COLUMN(),0)</f>
        <v>0</v>
      </c>
      <c r="S28" s="35">
        <f>VLOOKUP($G28,'Part4-Total Liquids and Gas'!$A$9:$S$72, COLUMN(),0)</f>
        <v>0</v>
      </c>
      <c r="T28" s="41"/>
      <c r="AD28" s="34" t="s">
        <v>379</v>
      </c>
    </row>
    <row r="29" spans="1:30" x14ac:dyDescent="0.25">
      <c r="A29" s="22" t="s">
        <v>380</v>
      </c>
      <c r="B29" s="26"/>
      <c r="C29" s="91" t="s">
        <v>219</v>
      </c>
      <c r="D29" s="75" t="s">
        <v>201</v>
      </c>
      <c r="E29" s="90">
        <v>8</v>
      </c>
      <c r="F29" s="91" t="s">
        <v>378</v>
      </c>
      <c r="G29" s="211" t="s">
        <v>218</v>
      </c>
      <c r="H29" s="34">
        <f>VLOOKUP($G29,'Part4-Total Liquids and Gas'!$A$9:$S$72, COLUMN(),0)</f>
        <v>0</v>
      </c>
      <c r="I29" s="29">
        <f>VLOOKUP($G29,'Part4-Total Liquids and Gas'!$A$9:$S$72, COLUMN(),0)</f>
        <v>0</v>
      </c>
      <c r="J29" s="29">
        <f>VLOOKUP($G29,'Part4-Total Liquids and Gas'!$A$9:$S$72, COLUMN(),0)</f>
        <v>0</v>
      </c>
      <c r="K29" s="29">
        <f>VLOOKUP($G29,'Part4-Total Liquids and Gas'!$A$9:$S$72, COLUMN(),0)</f>
        <v>0</v>
      </c>
      <c r="L29" s="29">
        <f>VLOOKUP($G29,'Part4-Total Liquids and Gas'!$A$9:$S$72, COLUMN(),0)</f>
        <v>0</v>
      </c>
      <c r="M29" s="35">
        <f>VLOOKUP($G29,'Part4-Total Liquids and Gas'!$A$9:$S$72, COLUMN(),0)</f>
        <v>0</v>
      </c>
      <c r="N29" s="34">
        <f>VLOOKUP($G29,'Part4-Total Liquids and Gas'!$A$9:$S$72, COLUMN(),0)</f>
        <v>0</v>
      </c>
      <c r="O29" s="29">
        <f>VLOOKUP($G29,'Part4-Total Liquids and Gas'!$A$9:$S$72, COLUMN(),0)</f>
        <v>0</v>
      </c>
      <c r="P29" s="29">
        <f>VLOOKUP($G29,'Part4-Total Liquids and Gas'!$A$9:$S$72, COLUMN(),0)</f>
        <v>0</v>
      </c>
      <c r="Q29" s="29">
        <f>VLOOKUP($G29,'Part4-Total Liquids and Gas'!$A$9:$S$72, COLUMN(),0)</f>
        <v>0</v>
      </c>
      <c r="R29" s="29">
        <f>VLOOKUP($G29,'Part4-Total Liquids and Gas'!$A$9:$S$72, COLUMN(),0)</f>
        <v>0</v>
      </c>
      <c r="S29" s="35">
        <f>VLOOKUP($G29,'Part4-Total Liquids and Gas'!$A$9:$S$72, COLUMN(),0)</f>
        <v>0</v>
      </c>
      <c r="T29" s="41"/>
      <c r="AD29" s="34" t="s">
        <v>381</v>
      </c>
    </row>
    <row r="30" spans="1:30" x14ac:dyDescent="0.25">
      <c r="A30" s="22" t="s">
        <v>382</v>
      </c>
      <c r="B30" s="26"/>
      <c r="C30" s="91" t="s">
        <v>221</v>
      </c>
      <c r="D30" s="75" t="s">
        <v>201</v>
      </c>
      <c r="E30" s="90" t="s">
        <v>222</v>
      </c>
      <c r="F30" s="91" t="s">
        <v>378</v>
      </c>
      <c r="G30" s="211" t="s">
        <v>220</v>
      </c>
      <c r="H30" s="34">
        <f>VLOOKUP($G30,'Part4-Total Liquids and Gas'!$A$9:$S$72, COLUMN(),0)</f>
        <v>0</v>
      </c>
      <c r="I30" s="29">
        <f>VLOOKUP($G30,'Part4-Total Liquids and Gas'!$A$9:$S$72, COLUMN(),0)</f>
        <v>0</v>
      </c>
      <c r="J30" s="29">
        <f>VLOOKUP($G30,'Part4-Total Liquids and Gas'!$A$9:$S$72, COLUMN(),0)</f>
        <v>0</v>
      </c>
      <c r="K30" s="29">
        <f>VLOOKUP($G30,'Part4-Total Liquids and Gas'!$A$9:$S$72, COLUMN(),0)</f>
        <v>0</v>
      </c>
      <c r="L30" s="29">
        <f>VLOOKUP($G30,'Part4-Total Liquids and Gas'!$A$9:$S$72, COLUMN(),0)</f>
        <v>0</v>
      </c>
      <c r="M30" s="35">
        <f>VLOOKUP($G30,'Part4-Total Liquids and Gas'!$A$9:$S$72, COLUMN(),0)</f>
        <v>0</v>
      </c>
      <c r="N30" s="34">
        <f>VLOOKUP($G30,'Part4-Total Liquids and Gas'!$A$9:$S$72, COLUMN(),0)</f>
        <v>0</v>
      </c>
      <c r="O30" s="29">
        <f>VLOOKUP($G30,'Part4-Total Liquids and Gas'!$A$9:$S$72, COLUMN(),0)</f>
        <v>0</v>
      </c>
      <c r="P30" s="29">
        <f>VLOOKUP($G30,'Part4-Total Liquids and Gas'!$A$9:$S$72, COLUMN(),0)</f>
        <v>0</v>
      </c>
      <c r="Q30" s="29">
        <f>VLOOKUP($G30,'Part4-Total Liquids and Gas'!$A$9:$S$72, COLUMN(),0)</f>
        <v>0</v>
      </c>
      <c r="R30" s="29">
        <f>VLOOKUP($G30,'Part4-Total Liquids and Gas'!$A$9:$S$72, COLUMN(),0)</f>
        <v>0</v>
      </c>
      <c r="S30" s="35">
        <f>VLOOKUP($G30,'Part4-Total Liquids and Gas'!$A$9:$S$72, COLUMN(),0)</f>
        <v>0</v>
      </c>
      <c r="T30" s="41"/>
      <c r="AD30" s="34" t="s">
        <v>383</v>
      </c>
    </row>
    <row r="31" spans="1:30" x14ac:dyDescent="0.25">
      <c r="A31" s="22" t="s">
        <v>384</v>
      </c>
      <c r="B31" s="26"/>
      <c r="C31" s="91" t="s">
        <v>224</v>
      </c>
      <c r="D31" s="75" t="s">
        <v>201</v>
      </c>
      <c r="E31" s="90">
        <v>9</v>
      </c>
      <c r="F31" s="91" t="s">
        <v>375</v>
      </c>
      <c r="G31" s="211" t="s">
        <v>223</v>
      </c>
      <c r="H31" s="34">
        <f>VLOOKUP($G31,'Part4-Total Liquids and Gas'!$A$9:$S$72, COLUMN(),0)</f>
        <v>0</v>
      </c>
      <c r="I31" s="29">
        <f>VLOOKUP($G31,'Part4-Total Liquids and Gas'!$A$9:$S$72, COLUMN(),0)</f>
        <v>0</v>
      </c>
      <c r="J31" s="29">
        <f>VLOOKUP($G31,'Part4-Total Liquids and Gas'!$A$9:$S$72, COLUMN(),0)</f>
        <v>0</v>
      </c>
      <c r="K31" s="29">
        <f>VLOOKUP($G31,'Part4-Total Liquids and Gas'!$A$9:$S$72, COLUMN(),0)</f>
        <v>0</v>
      </c>
      <c r="L31" s="29">
        <f>VLOOKUP($G31,'Part4-Total Liquids and Gas'!$A$9:$S$72, COLUMN(),0)</f>
        <v>0</v>
      </c>
      <c r="M31" s="35">
        <f>VLOOKUP($G31,'Part4-Total Liquids and Gas'!$A$9:$S$72, COLUMN(),0)</f>
        <v>0</v>
      </c>
      <c r="N31" s="34">
        <f>VLOOKUP($G31,'Part4-Total Liquids and Gas'!$A$9:$S$72, COLUMN(),0)</f>
        <v>0</v>
      </c>
      <c r="O31" s="29">
        <f>VLOOKUP($G31,'Part4-Total Liquids and Gas'!$A$9:$S$72, COLUMN(),0)</f>
        <v>0</v>
      </c>
      <c r="P31" s="29">
        <f>VLOOKUP($G31,'Part4-Total Liquids and Gas'!$A$9:$S$72, COLUMN(),0)</f>
        <v>0</v>
      </c>
      <c r="Q31" s="29">
        <f>VLOOKUP($G31,'Part4-Total Liquids and Gas'!$A$9:$S$72, COLUMN(),0)</f>
        <v>0</v>
      </c>
      <c r="R31" s="29">
        <f>VLOOKUP($G31,'Part4-Total Liquids and Gas'!$A$9:$S$72, COLUMN(),0)</f>
        <v>0</v>
      </c>
      <c r="S31" s="35">
        <f>VLOOKUP($G31,'Part4-Total Liquids and Gas'!$A$9:$S$72, COLUMN(),0)</f>
        <v>0</v>
      </c>
      <c r="T31" s="41"/>
      <c r="AD31" s="34" t="s">
        <v>385</v>
      </c>
    </row>
    <row r="32" spans="1:30" x14ac:dyDescent="0.25">
      <c r="A32" s="8" t="s">
        <v>386</v>
      </c>
      <c r="B32" s="403"/>
      <c r="C32" s="91" t="s">
        <v>238</v>
      </c>
      <c r="D32" s="145" t="s">
        <v>239</v>
      </c>
      <c r="E32" s="89"/>
      <c r="F32" s="89" t="s">
        <v>387</v>
      </c>
      <c r="G32" s="207" t="s">
        <v>237</v>
      </c>
      <c r="H32" s="29">
        <f>VLOOKUP($G32,'Part4-Total Liquids and Gas'!$A$9:$S$72, COLUMN(),0)</f>
        <v>0</v>
      </c>
      <c r="I32" s="29">
        <f>VLOOKUP($G32,'Part4-Total Liquids and Gas'!$A$9:$S$72, COLUMN(),0)</f>
        <v>0</v>
      </c>
      <c r="J32" s="29">
        <f>VLOOKUP($G32,'Part4-Total Liquids and Gas'!$A$9:$S$72, COLUMN(),0)</f>
        <v>0</v>
      </c>
      <c r="K32" s="29">
        <f>VLOOKUP($G32,'Part4-Total Liquids and Gas'!$A$9:$S$72, COLUMN(),0)</f>
        <v>0</v>
      </c>
      <c r="L32" s="29">
        <f>VLOOKUP($G32,'Part4-Total Liquids and Gas'!$A$9:$S$72, COLUMN(),0)</f>
        <v>0</v>
      </c>
      <c r="M32" s="29">
        <f>VLOOKUP($G32,'Part4-Total Liquids and Gas'!$A$9:$S$72, COLUMN(),0)</f>
        <v>0</v>
      </c>
      <c r="N32" s="29">
        <f>VLOOKUP($G32,'Part4-Total Liquids and Gas'!$A$9:$S$72, COLUMN(),0)</f>
        <v>0</v>
      </c>
      <c r="O32" s="29">
        <f>VLOOKUP($G32,'Part4-Total Liquids and Gas'!$A$9:$S$72, COLUMN(),0)</f>
        <v>0</v>
      </c>
      <c r="P32" s="29">
        <f>VLOOKUP($G32,'Part4-Total Liquids and Gas'!$A$9:$S$72, COLUMN(),0)</f>
        <v>0</v>
      </c>
      <c r="Q32" s="29">
        <f>VLOOKUP($G32,'Part4-Total Liquids and Gas'!$A$9:$S$72, COLUMN(),0)</f>
        <v>0</v>
      </c>
      <c r="R32" s="29">
        <f>VLOOKUP($G32,'Part4-Total Liquids and Gas'!$A$9:$S$72, COLUMN(),0)</f>
        <v>0</v>
      </c>
      <c r="S32" s="35">
        <f>VLOOKUP($G32,'Part4-Total Liquids and Gas'!$A$9:$S$72, COLUMN(),0)</f>
        <v>0</v>
      </c>
      <c r="T32" s="41"/>
      <c r="AD32" s="29" t="s">
        <v>388</v>
      </c>
    </row>
    <row r="33" spans="1:30" x14ac:dyDescent="0.25">
      <c r="A33" s="8" t="s">
        <v>389</v>
      </c>
      <c r="B33" s="403"/>
      <c r="C33" s="91" t="s">
        <v>241</v>
      </c>
      <c r="D33" s="146" t="s">
        <v>242</v>
      </c>
      <c r="E33" s="91"/>
      <c r="F33" s="91" t="s">
        <v>390</v>
      </c>
      <c r="G33" s="208" t="s">
        <v>240</v>
      </c>
      <c r="H33" s="29">
        <f>VLOOKUP($G33,'Part4-Total Liquids and Gas'!$A$9:$S$72, COLUMN(),0)</f>
        <v>0</v>
      </c>
      <c r="I33" s="29">
        <f>VLOOKUP($G33,'Part4-Total Liquids and Gas'!$A$9:$S$72, COLUMN(),0)</f>
        <v>0</v>
      </c>
      <c r="J33" s="29">
        <f>VLOOKUP($G33,'Part4-Total Liquids and Gas'!$A$9:$S$72, COLUMN(),0)</f>
        <v>0</v>
      </c>
      <c r="K33" s="29">
        <f>VLOOKUP($G33,'Part4-Total Liquids and Gas'!$A$9:$S$72, COLUMN(),0)</f>
        <v>0</v>
      </c>
      <c r="L33" s="29">
        <f>VLOOKUP($G33,'Part4-Total Liquids and Gas'!$A$9:$S$72, COLUMN(),0)</f>
        <v>0</v>
      </c>
      <c r="M33" s="29">
        <f>VLOOKUP($G33,'Part4-Total Liquids and Gas'!$A$9:$S$72, COLUMN(),0)</f>
        <v>0</v>
      </c>
      <c r="N33" s="29">
        <f>VLOOKUP($G33,'Part4-Total Liquids and Gas'!$A$9:$S$72, COLUMN(),0)</f>
        <v>0</v>
      </c>
      <c r="O33" s="29">
        <f>VLOOKUP($G33,'Part4-Total Liquids and Gas'!$A$9:$S$72, COLUMN(),0)</f>
        <v>0</v>
      </c>
      <c r="P33" s="29">
        <f>VLOOKUP($G33,'Part4-Total Liquids and Gas'!$A$9:$S$72, COLUMN(),0)</f>
        <v>0</v>
      </c>
      <c r="Q33" s="29">
        <f>VLOOKUP($G33,'Part4-Total Liquids and Gas'!$A$9:$S$72, COLUMN(),0)</f>
        <v>0</v>
      </c>
      <c r="R33" s="29">
        <f>VLOOKUP($G33,'Part4-Total Liquids and Gas'!$A$9:$S$72, COLUMN(),0)</f>
        <v>0</v>
      </c>
      <c r="S33" s="35">
        <f>VLOOKUP($G33,'Part4-Total Liquids and Gas'!$A$9:$S$72, COLUMN(),0)</f>
        <v>0</v>
      </c>
      <c r="T33" s="41"/>
      <c r="AD33" s="29" t="s">
        <v>391</v>
      </c>
    </row>
    <row r="34" spans="1:30" ht="14.4" thickBot="1" x14ac:dyDescent="0.3">
      <c r="A34" s="216" t="s">
        <v>440</v>
      </c>
      <c r="B34" s="24"/>
      <c r="C34" s="89" t="s">
        <v>441</v>
      </c>
      <c r="D34" s="145" t="s">
        <v>442</v>
      </c>
      <c r="E34" s="89"/>
      <c r="F34" s="89"/>
      <c r="G34" s="207"/>
      <c r="H34" s="218"/>
      <c r="I34" s="219"/>
      <c r="J34" s="219"/>
      <c r="K34" s="219"/>
      <c r="L34" s="219"/>
      <c r="M34" s="219"/>
      <c r="N34" s="219"/>
      <c r="O34" s="219"/>
      <c r="P34" s="219"/>
      <c r="Q34" s="219"/>
      <c r="R34" s="219"/>
      <c r="S34" s="219"/>
      <c r="T34" s="217"/>
    </row>
    <row r="35" spans="1:30" x14ac:dyDescent="0.25">
      <c r="A35" s="143" t="s">
        <v>393</v>
      </c>
      <c r="B35" s="130"/>
      <c r="C35" s="91" t="s">
        <v>394</v>
      </c>
      <c r="D35" s="91" t="s">
        <v>120</v>
      </c>
      <c r="E35" s="91"/>
      <c r="F35" s="91" t="s">
        <v>395</v>
      </c>
      <c r="G35" s="208" t="s">
        <v>118</v>
      </c>
      <c r="H35" s="29">
        <f>VLOOKUP($G35,'Part4-Total Liquids and Gas'!$A$9:$S$72, COLUMN(),0)</f>
        <v>0</v>
      </c>
      <c r="I35" s="29">
        <f>VLOOKUP($G35,'Part4-Total Liquids and Gas'!$A$9:$S$72, COLUMN(),0)</f>
        <v>0</v>
      </c>
      <c r="J35" s="29">
        <f>VLOOKUP($G35,'Part4-Total Liquids and Gas'!$A$9:$S$72, COLUMN(),0)</f>
        <v>0</v>
      </c>
      <c r="K35" s="29">
        <f>VLOOKUP($G35,'Part4-Total Liquids and Gas'!$A$9:$S$72, COLUMN(),0)</f>
        <v>0</v>
      </c>
      <c r="L35" s="29">
        <f>VLOOKUP($G35,'Part4-Total Liquids and Gas'!$A$9:$S$72, COLUMN(),0)</f>
        <v>0</v>
      </c>
      <c r="M35" s="29">
        <f>VLOOKUP($G35,'Part4-Total Liquids and Gas'!$A$9:$S$72, COLUMN(),0)</f>
        <v>0</v>
      </c>
      <c r="N35" s="29">
        <f>VLOOKUP($G35,'Part4-Total Liquids and Gas'!$A$9:$S$72, COLUMN(),0)</f>
        <v>0</v>
      </c>
      <c r="O35" s="29">
        <f>VLOOKUP($G35,'Part4-Total Liquids and Gas'!$A$9:$S$72, COLUMN(),0)</f>
        <v>0</v>
      </c>
      <c r="P35" s="29">
        <f>VLOOKUP($G35,'Part4-Total Liquids and Gas'!$A$9:$S$72, COLUMN(),0)</f>
        <v>0</v>
      </c>
      <c r="Q35" s="29">
        <f>VLOOKUP($G35,'Part4-Total Liquids and Gas'!$A$9:$S$72, COLUMN(),0)</f>
        <v>0</v>
      </c>
      <c r="R35" s="29">
        <f>VLOOKUP($G35,'Part4-Total Liquids and Gas'!$A$9:$S$72, COLUMN(),0)</f>
        <v>0</v>
      </c>
      <c r="S35" s="29">
        <f>VLOOKUP($G35,'Part4-Total Liquids and Gas'!$A$9:$S$72, COLUMN(),0)</f>
        <v>0</v>
      </c>
      <c r="T35" s="41"/>
    </row>
    <row r="36" spans="1:30" x14ac:dyDescent="0.25">
      <c r="A36" s="143" t="s">
        <v>396</v>
      </c>
      <c r="B36" s="130"/>
      <c r="C36" s="91" t="s">
        <v>397</v>
      </c>
      <c r="D36" s="91" t="s">
        <v>128</v>
      </c>
      <c r="E36" s="91"/>
      <c r="F36" s="91" t="s">
        <v>398</v>
      </c>
      <c r="G36" s="208" t="s">
        <v>138</v>
      </c>
      <c r="H36" s="29">
        <f>VLOOKUP($G36,'Part4-Total Liquids and Gas'!$A$9:$S$72, COLUMN(),0)</f>
        <v>0</v>
      </c>
      <c r="I36" s="29">
        <f>VLOOKUP($G36,'Part4-Total Liquids and Gas'!$A$9:$S$72, COLUMN(),0)</f>
        <v>0</v>
      </c>
      <c r="J36" s="29">
        <f>VLOOKUP($G36,'Part4-Total Liquids and Gas'!$A$9:$S$72, COLUMN(),0)</f>
        <v>0</v>
      </c>
      <c r="K36" s="29">
        <f>VLOOKUP($G36,'Part4-Total Liquids and Gas'!$A$9:$S$72, COLUMN(),0)</f>
        <v>0</v>
      </c>
      <c r="L36" s="29">
        <f>VLOOKUP($G36,'Part4-Total Liquids and Gas'!$A$9:$S$72, COLUMN(),0)</f>
        <v>0</v>
      </c>
      <c r="M36" s="29">
        <f>VLOOKUP($G36,'Part4-Total Liquids and Gas'!$A$9:$S$72, COLUMN(),0)</f>
        <v>0</v>
      </c>
      <c r="N36" s="29">
        <f>VLOOKUP($G36,'Part4-Total Liquids and Gas'!$A$9:$S$72, COLUMN(),0)</f>
        <v>0</v>
      </c>
      <c r="O36" s="29">
        <f>VLOOKUP($G36,'Part4-Total Liquids and Gas'!$A$9:$S$72, COLUMN(),0)</f>
        <v>0</v>
      </c>
      <c r="P36" s="29">
        <f>VLOOKUP($G36,'Part4-Total Liquids and Gas'!$A$9:$S$72, COLUMN(),0)</f>
        <v>0</v>
      </c>
      <c r="Q36" s="29">
        <f>VLOOKUP($G36,'Part4-Total Liquids and Gas'!$A$9:$S$72, COLUMN(),0)</f>
        <v>0</v>
      </c>
      <c r="R36" s="29">
        <f>VLOOKUP($G36,'Part4-Total Liquids and Gas'!$A$9:$S$72, COLUMN(),0)</f>
        <v>0</v>
      </c>
      <c r="S36" s="29">
        <f>VLOOKUP($G36,'Part4-Total Liquids and Gas'!$A$9:$S$72, COLUMN(),0)</f>
        <v>0</v>
      </c>
      <c r="T36" s="41"/>
    </row>
    <row r="37" spans="1:30" x14ac:dyDescent="0.25">
      <c r="A37" s="143" t="s">
        <v>399</v>
      </c>
      <c r="B37" s="130"/>
      <c r="C37" s="91" t="s">
        <v>400</v>
      </c>
      <c r="D37" s="91" t="s">
        <v>276</v>
      </c>
      <c r="E37" s="91"/>
      <c r="F37" s="91" t="s">
        <v>401</v>
      </c>
      <c r="G37" s="208" t="s">
        <v>274</v>
      </c>
      <c r="H37" s="29">
        <f>VLOOKUP($G37,'Part4-Total Liquids and Gas'!$A$9:$S$72, COLUMN(),0)</f>
        <v>0</v>
      </c>
      <c r="I37" s="29">
        <f>VLOOKUP($G37,'Part4-Total Liquids and Gas'!$A$9:$S$72, COLUMN(),0)</f>
        <v>0</v>
      </c>
      <c r="J37" s="29">
        <f>VLOOKUP($G37,'Part4-Total Liquids and Gas'!$A$9:$S$72, COLUMN(),0)</f>
        <v>0</v>
      </c>
      <c r="K37" s="29">
        <f>VLOOKUP($G37,'Part4-Total Liquids and Gas'!$A$9:$S$72, COLUMN(),0)</f>
        <v>0</v>
      </c>
      <c r="L37" s="29">
        <f>VLOOKUP($G37,'Part4-Total Liquids and Gas'!$A$9:$S$72, COLUMN(),0)</f>
        <v>0</v>
      </c>
      <c r="M37" s="29">
        <f>VLOOKUP($G37,'Part4-Total Liquids and Gas'!$A$9:$S$72, COLUMN(),0)</f>
        <v>0</v>
      </c>
      <c r="N37" s="29">
        <f>VLOOKUP($G37,'Part4-Total Liquids and Gas'!$A$9:$S$72, COLUMN(),0)</f>
        <v>0</v>
      </c>
      <c r="O37" s="29">
        <f>VLOOKUP($G37,'Part4-Total Liquids and Gas'!$A$9:$S$72, COLUMN(),0)</f>
        <v>0</v>
      </c>
      <c r="P37" s="29">
        <f>VLOOKUP($G37,'Part4-Total Liquids and Gas'!$A$9:$S$72, COLUMN(),0)</f>
        <v>0</v>
      </c>
      <c r="Q37" s="29">
        <f>VLOOKUP($G37,'Part4-Total Liquids and Gas'!$A$9:$S$72, COLUMN(),0)</f>
        <v>0</v>
      </c>
      <c r="R37" s="29">
        <f>VLOOKUP($G37,'Part4-Total Liquids and Gas'!$A$9:$S$72, COLUMN(),0)</f>
        <v>0</v>
      </c>
      <c r="S37" s="29">
        <f>VLOOKUP($G37,'Part4-Total Liquids and Gas'!$A$9:$S$72, COLUMN(),0)</f>
        <v>0</v>
      </c>
      <c r="T37" s="41"/>
    </row>
    <row r="38" spans="1:30" x14ac:dyDescent="0.25">
      <c r="A38" s="143" t="s">
        <v>402</v>
      </c>
      <c r="B38" s="130"/>
      <c r="C38" s="91" t="s">
        <v>403</v>
      </c>
      <c r="D38" s="91" t="s">
        <v>279</v>
      </c>
      <c r="E38" s="91"/>
      <c r="F38" s="91" t="s">
        <v>404</v>
      </c>
      <c r="G38" s="208" t="s">
        <v>277</v>
      </c>
      <c r="H38" s="29">
        <f>VLOOKUP($G38,'Part4-Total Liquids and Gas'!$A$9:$S$72, COLUMN(),0)</f>
        <v>0</v>
      </c>
      <c r="I38" s="29">
        <f>VLOOKUP($G38,'Part4-Total Liquids and Gas'!$A$9:$S$72, COLUMN(),0)</f>
        <v>0</v>
      </c>
      <c r="J38" s="29">
        <f>VLOOKUP($G38,'Part4-Total Liquids and Gas'!$A$9:$S$72, COLUMN(),0)</f>
        <v>0</v>
      </c>
      <c r="K38" s="29">
        <f>VLOOKUP($G38,'Part4-Total Liquids and Gas'!$A$9:$S$72, COLUMN(),0)</f>
        <v>0</v>
      </c>
      <c r="L38" s="29">
        <f>VLOOKUP($G38,'Part4-Total Liquids and Gas'!$A$9:$S$72, COLUMN(),0)</f>
        <v>0</v>
      </c>
      <c r="M38" s="29">
        <f>VLOOKUP($G38,'Part4-Total Liquids and Gas'!$A$9:$S$72, COLUMN(),0)</f>
        <v>0</v>
      </c>
      <c r="N38" s="29">
        <f>VLOOKUP($G38,'Part4-Total Liquids and Gas'!$A$9:$S$72, COLUMN(),0)</f>
        <v>0</v>
      </c>
      <c r="O38" s="29">
        <f>VLOOKUP($G38,'Part4-Total Liquids and Gas'!$A$9:$S$72, COLUMN(),0)</f>
        <v>0</v>
      </c>
      <c r="P38" s="29">
        <f>VLOOKUP($G38,'Part4-Total Liquids and Gas'!$A$9:$S$72, COLUMN(),0)</f>
        <v>0</v>
      </c>
      <c r="Q38" s="29">
        <f>VLOOKUP($G38,'Part4-Total Liquids and Gas'!$A$9:$S$72, COLUMN(),0)</f>
        <v>0</v>
      </c>
      <c r="R38" s="29">
        <f>VLOOKUP($G38,'Part4-Total Liquids and Gas'!$A$9:$S$72, COLUMN(),0)</f>
        <v>0</v>
      </c>
      <c r="S38" s="29">
        <f>VLOOKUP($G38,'Part4-Total Liquids and Gas'!$A$9:$S$72, COLUMN(),0)</f>
        <v>0</v>
      </c>
      <c r="T38" s="41"/>
    </row>
    <row r="39" spans="1:30" x14ac:dyDescent="0.25">
      <c r="A39" s="143" t="s">
        <v>405</v>
      </c>
      <c r="B39" s="130"/>
      <c r="C39" s="91" t="s">
        <v>406</v>
      </c>
      <c r="D39" s="91" t="s">
        <v>183</v>
      </c>
      <c r="E39" s="91"/>
      <c r="F39" s="91" t="s">
        <v>407</v>
      </c>
      <c r="G39" s="208" t="s">
        <v>181</v>
      </c>
      <c r="H39" s="29">
        <f>VLOOKUP($G39,'Part4-Total Liquids and Gas'!$A$9:$S$72, COLUMN(),0)</f>
        <v>0</v>
      </c>
      <c r="I39" s="29">
        <f>VLOOKUP($G39,'Part4-Total Liquids and Gas'!$A$9:$S$72, COLUMN(),0)</f>
        <v>0</v>
      </c>
      <c r="J39" s="29">
        <f>VLOOKUP($G39,'Part4-Total Liquids and Gas'!$A$9:$S$72, COLUMN(),0)</f>
        <v>0</v>
      </c>
      <c r="K39" s="29">
        <f>VLOOKUP($G39,'Part4-Total Liquids and Gas'!$A$9:$S$72, COLUMN(),0)</f>
        <v>0</v>
      </c>
      <c r="L39" s="29">
        <f>VLOOKUP($G39,'Part4-Total Liquids and Gas'!$A$9:$S$72, COLUMN(),0)</f>
        <v>0</v>
      </c>
      <c r="M39" s="29">
        <f>VLOOKUP($G39,'Part4-Total Liquids and Gas'!$A$9:$S$72, COLUMN(),0)</f>
        <v>0</v>
      </c>
      <c r="N39" s="29">
        <f>VLOOKUP($G39,'Part4-Total Liquids and Gas'!$A$9:$S$72, COLUMN(),0)</f>
        <v>0</v>
      </c>
      <c r="O39" s="29">
        <f>VLOOKUP($G39,'Part4-Total Liquids and Gas'!$A$9:$S$72, COLUMN(),0)</f>
        <v>0</v>
      </c>
      <c r="P39" s="29">
        <f>VLOOKUP($G39,'Part4-Total Liquids and Gas'!$A$9:$S$72, COLUMN(),0)</f>
        <v>0</v>
      </c>
      <c r="Q39" s="29">
        <f>VLOOKUP($G39,'Part4-Total Liquids and Gas'!$A$9:$S$72, COLUMN(),0)</f>
        <v>0</v>
      </c>
      <c r="R39" s="29">
        <f>VLOOKUP($G39,'Part4-Total Liquids and Gas'!$A$9:$S$72, COLUMN(),0)</f>
        <v>0</v>
      </c>
      <c r="S39" s="29">
        <f>VLOOKUP($G39,'Part4-Total Liquids and Gas'!$A$9:$S$72, COLUMN(),0)</f>
        <v>0</v>
      </c>
      <c r="T39" s="41"/>
    </row>
    <row r="40" spans="1:30" x14ac:dyDescent="0.25">
      <c r="A40" s="143" t="s">
        <v>408</v>
      </c>
      <c r="B40" s="130"/>
      <c r="C40" s="91" t="s">
        <v>409</v>
      </c>
      <c r="D40" s="91" t="s">
        <v>294</v>
      </c>
      <c r="E40" s="91"/>
      <c r="F40" s="91" t="s">
        <v>410</v>
      </c>
      <c r="G40" s="208" t="s">
        <v>292</v>
      </c>
      <c r="H40" s="29">
        <f>VLOOKUP($G40,'Part4-Total Liquids and Gas'!$A$9:$S$72, COLUMN(),0)</f>
        <v>0</v>
      </c>
      <c r="I40" s="29">
        <f>VLOOKUP($G40,'Part4-Total Liquids and Gas'!$A$9:$S$72, COLUMN(),0)</f>
        <v>0</v>
      </c>
      <c r="J40" s="29">
        <f>VLOOKUP($G40,'Part4-Total Liquids and Gas'!$A$9:$S$72, COLUMN(),0)</f>
        <v>0</v>
      </c>
      <c r="K40" s="29">
        <f>VLOOKUP($G40,'Part4-Total Liquids and Gas'!$A$9:$S$72, COLUMN(),0)</f>
        <v>0</v>
      </c>
      <c r="L40" s="29">
        <f>VLOOKUP($G40,'Part4-Total Liquids and Gas'!$A$9:$S$72, COLUMN(),0)</f>
        <v>0</v>
      </c>
      <c r="M40" s="29">
        <f>VLOOKUP($G40,'Part4-Total Liquids and Gas'!$A$9:$S$72, COLUMN(),0)</f>
        <v>0</v>
      </c>
      <c r="N40" s="29">
        <f>VLOOKUP($G40,'Part4-Total Liquids and Gas'!$A$9:$S$72, COLUMN(),0)</f>
        <v>0</v>
      </c>
      <c r="O40" s="29">
        <f>VLOOKUP($G40,'Part4-Total Liquids and Gas'!$A$9:$S$72, COLUMN(),0)</f>
        <v>0</v>
      </c>
      <c r="P40" s="29">
        <f>VLOOKUP($G40,'Part4-Total Liquids and Gas'!$A$9:$S$72, COLUMN(),0)</f>
        <v>0</v>
      </c>
      <c r="Q40" s="29">
        <f>VLOOKUP($G40,'Part4-Total Liquids and Gas'!$A$9:$S$72, COLUMN(),0)</f>
        <v>0</v>
      </c>
      <c r="R40" s="29">
        <f>VLOOKUP($G40,'Part4-Total Liquids and Gas'!$A$9:$S$72, COLUMN(),0)</f>
        <v>0</v>
      </c>
      <c r="S40" s="29">
        <f>VLOOKUP($G40,'Part4-Total Liquids and Gas'!$A$9:$S$72, COLUMN(),0)</f>
        <v>0</v>
      </c>
      <c r="T40" s="41"/>
    </row>
    <row r="41" spans="1:30" ht="14.4" thickBot="1" x14ac:dyDescent="0.3">
      <c r="A41" s="143" t="s">
        <v>411</v>
      </c>
      <c r="B41" s="130"/>
      <c r="C41" s="91" t="s">
        <v>412</v>
      </c>
      <c r="D41" s="91" t="s">
        <v>233</v>
      </c>
      <c r="E41" s="91"/>
      <c r="F41" s="91" t="s">
        <v>413</v>
      </c>
      <c r="G41" s="208" t="s">
        <v>231</v>
      </c>
      <c r="H41" s="29">
        <f>VLOOKUP($G41,'Part4-Total Liquids and Gas'!$A$9:$S$72, COLUMN(),0)</f>
        <v>0</v>
      </c>
      <c r="I41" s="29">
        <f>VLOOKUP($G41,'Part4-Total Liquids and Gas'!$A$9:$S$72, COLUMN(),0)</f>
        <v>0</v>
      </c>
      <c r="J41" s="29">
        <f>VLOOKUP($G41,'Part4-Total Liquids and Gas'!$A$9:$S$72, COLUMN(),0)</f>
        <v>0</v>
      </c>
      <c r="K41" s="29">
        <f>VLOOKUP($G41,'Part4-Total Liquids and Gas'!$A$9:$S$72, COLUMN(),0)</f>
        <v>0</v>
      </c>
      <c r="L41" s="29">
        <f>VLOOKUP($G41,'Part4-Total Liquids and Gas'!$A$9:$S$72, COLUMN(),0)</f>
        <v>0</v>
      </c>
      <c r="M41" s="29">
        <f>VLOOKUP($G41,'Part4-Total Liquids and Gas'!$A$9:$S$72, COLUMN(),0)</f>
        <v>0</v>
      </c>
      <c r="N41" s="29">
        <f>VLOOKUP($G41,'Part4-Total Liquids and Gas'!$A$9:$S$72, COLUMN(),0)</f>
        <v>0</v>
      </c>
      <c r="O41" s="29">
        <f>VLOOKUP($G41,'Part4-Total Liquids and Gas'!$A$9:$S$72, COLUMN(),0)</f>
        <v>0</v>
      </c>
      <c r="P41" s="29">
        <f>VLOOKUP($G41,'Part4-Total Liquids and Gas'!$A$9:$S$72, COLUMN(),0)</f>
        <v>0</v>
      </c>
      <c r="Q41" s="29">
        <f>VLOOKUP($G41,'Part4-Total Liquids and Gas'!$A$9:$S$72, COLUMN(),0)</f>
        <v>0</v>
      </c>
      <c r="R41" s="29">
        <f>VLOOKUP($G41,'Part4-Total Liquids and Gas'!$A$9:$S$72, COLUMN(),0)</f>
        <v>0</v>
      </c>
      <c r="S41" s="29">
        <f>VLOOKUP($G41,'Part4-Total Liquids and Gas'!$A$9:$S$72, COLUMN(),0)</f>
        <v>0</v>
      </c>
      <c r="T41" s="41"/>
    </row>
    <row r="42" spans="1:30" ht="14.4" thickBot="1" x14ac:dyDescent="0.3">
      <c r="A42" s="204" t="s">
        <v>295</v>
      </c>
      <c r="B42" s="205"/>
      <c r="C42" s="97" t="s">
        <v>415</v>
      </c>
      <c r="D42" s="97" t="s">
        <v>297</v>
      </c>
      <c r="E42" s="97"/>
      <c r="F42" s="97"/>
      <c r="G42" s="212">
        <f>B42</f>
        <v>0</v>
      </c>
      <c r="H42" s="221">
        <f>MAX(H9:H41)</f>
        <v>0</v>
      </c>
      <c r="I42" s="221">
        <f t="shared" ref="I42:M42" si="0">MAX(I9:I41)</f>
        <v>0</v>
      </c>
      <c r="J42" s="221">
        <f t="shared" si="0"/>
        <v>0</v>
      </c>
      <c r="K42" s="221">
        <f t="shared" si="0"/>
        <v>0</v>
      </c>
      <c r="L42" s="221">
        <f t="shared" si="0"/>
        <v>0</v>
      </c>
      <c r="M42" s="221">
        <f t="shared" si="0"/>
        <v>0</v>
      </c>
      <c r="N42" s="221">
        <f t="shared" ref="N42:S42" si="1">MAX(N9:N41)</f>
        <v>0</v>
      </c>
      <c r="O42" s="221">
        <f t="shared" si="1"/>
        <v>0</v>
      </c>
      <c r="P42" s="221">
        <f t="shared" si="1"/>
        <v>0</v>
      </c>
      <c r="Q42" s="221">
        <f t="shared" si="1"/>
        <v>0</v>
      </c>
      <c r="R42" s="221">
        <f t="shared" si="1"/>
        <v>0</v>
      </c>
      <c r="S42" s="221">
        <f t="shared" si="1"/>
        <v>0</v>
      </c>
      <c r="T42" s="41"/>
    </row>
    <row r="43" spans="1:30" x14ac:dyDescent="0.25">
      <c r="A43" s="163" t="s">
        <v>298</v>
      </c>
      <c r="B43" s="125"/>
      <c r="C43" s="117" t="s">
        <v>416</v>
      </c>
      <c r="D43" s="117" t="s">
        <v>140</v>
      </c>
      <c r="E43" s="117"/>
      <c r="F43" s="117"/>
      <c r="G43" s="75"/>
      <c r="H43" s="29"/>
      <c r="I43" s="29"/>
      <c r="J43" s="29"/>
      <c r="K43" s="29"/>
      <c r="L43" s="29"/>
      <c r="M43" s="29"/>
      <c r="N43" s="29"/>
      <c r="O43" s="29"/>
      <c r="P43" s="29"/>
      <c r="Q43" s="29"/>
      <c r="R43" s="29"/>
      <c r="S43" s="29"/>
      <c r="T43" s="41"/>
    </row>
    <row r="44" spans="1:30" ht="14.4" thickBot="1" x14ac:dyDescent="0.3">
      <c r="A44" s="215" t="s">
        <v>443</v>
      </c>
      <c r="B44" s="69"/>
      <c r="C44" s="69"/>
      <c r="D44" s="69"/>
      <c r="E44" s="69"/>
      <c r="F44" s="69"/>
      <c r="G44" s="69"/>
      <c r="H44" s="69"/>
      <c r="I44" s="69"/>
      <c r="J44" s="69"/>
      <c r="K44" s="69"/>
      <c r="L44" s="69"/>
      <c r="M44" s="69"/>
      <c r="N44" s="69"/>
      <c r="O44" s="69"/>
      <c r="P44" s="69"/>
      <c r="Q44" s="69"/>
      <c r="R44" s="69"/>
      <c r="S44" s="69"/>
      <c r="T44" s="43"/>
    </row>
    <row r="46" spans="1:30" ht="14.4" x14ac:dyDescent="0.3">
      <c r="H46"/>
      <c r="I46"/>
      <c r="J46"/>
      <c r="K46"/>
      <c r="L46"/>
      <c r="M46"/>
      <c r="N46"/>
      <c r="O46"/>
      <c r="P46"/>
      <c r="Q46"/>
      <c r="R46"/>
      <c r="S46"/>
    </row>
  </sheetData>
  <mergeCells count="9">
    <mergeCell ref="A8:B8"/>
    <mergeCell ref="H1:S1"/>
    <mergeCell ref="H2:S2"/>
    <mergeCell ref="H3:S3"/>
    <mergeCell ref="A4:T4"/>
    <mergeCell ref="H5:M5"/>
    <mergeCell ref="N5:S5"/>
    <mergeCell ref="T5:T6"/>
    <mergeCell ref="A5:B6"/>
  </mergeCells>
  <pageMargins left="0.25" right="0.25" top="0.75" bottom="0.75" header="0.3" footer="0.3"/>
  <pageSetup scale="51" fitToHeight="0" orientation="landscape" horizontalDpi="90" verticalDpi="90" r:id="rId1"/>
  <headerFooter>
    <oddFooter>Page &amp;P of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2" tint="-0.249977111117893"/>
    <pageSetUpPr fitToPage="1"/>
  </sheetPr>
  <dimension ref="A1:AA74"/>
  <sheetViews>
    <sheetView topLeftCell="J4" zoomScale="120" zoomScaleNormal="120" workbookViewId="0">
      <selection activeCell="H39" sqref="H39:T39"/>
    </sheetView>
  </sheetViews>
  <sheetFormatPr defaultRowHeight="14.4" x14ac:dyDescent="0.3"/>
  <cols>
    <col min="1" max="1" width="23.44140625" customWidth="1"/>
    <col min="2" max="2" width="15" customWidth="1"/>
    <col min="3" max="3" width="8.5546875" customWidth="1"/>
    <col min="4" max="4" width="4.6640625" customWidth="1"/>
    <col min="5" max="5" width="5.44140625" customWidth="1"/>
    <col min="6" max="6" width="2.88671875" customWidth="1"/>
    <col min="7" max="7" width="2.5546875" customWidth="1"/>
    <col min="8" max="8" width="24.33203125" customWidth="1"/>
    <col min="9" max="9" width="22.44140625" customWidth="1"/>
    <col min="10" max="10" width="22.5546875" customWidth="1"/>
    <col min="11" max="11" width="25.6640625" customWidth="1"/>
    <col min="12" max="12" width="26.33203125" customWidth="1"/>
    <col min="13" max="13" width="28.5546875" customWidth="1"/>
    <col min="14" max="14" width="20.6640625" customWidth="1"/>
    <col min="15" max="15" width="22" customWidth="1"/>
    <col min="16" max="16" width="20.44140625" customWidth="1"/>
    <col min="17" max="17" width="21.6640625" customWidth="1"/>
    <col min="18" max="18" width="23.6640625" customWidth="1"/>
    <col min="19" max="19" width="26.33203125" customWidth="1"/>
    <col min="20" max="20" width="41.5546875" customWidth="1"/>
    <col min="21" max="21" width="2.44140625" customWidth="1"/>
    <col min="25" max="25" width="9" customWidth="1"/>
  </cols>
  <sheetData>
    <row r="1" spans="1:26" s="1" customFormat="1" ht="42" customHeight="1" thickBot="1" x14ac:dyDescent="0.3">
      <c r="A1" s="12"/>
      <c r="B1" s="18"/>
      <c r="C1" s="18"/>
      <c r="D1" s="18"/>
      <c r="E1" s="18"/>
      <c r="F1" s="18"/>
      <c r="G1" s="18"/>
      <c r="H1" s="557" t="s">
        <v>0</v>
      </c>
      <c r="I1" s="557"/>
      <c r="J1" s="557"/>
      <c r="K1" s="557"/>
      <c r="L1" s="557"/>
      <c r="M1" s="557"/>
      <c r="N1" s="557"/>
      <c r="O1" s="557"/>
      <c r="P1" s="557"/>
      <c r="Q1" s="557"/>
      <c r="R1" s="557"/>
      <c r="S1" s="557"/>
      <c r="T1" s="9" t="s">
        <v>417</v>
      </c>
      <c r="Y1" s="47" t="s">
        <v>444</v>
      </c>
    </row>
    <row r="2" spans="1:26" s="1" customFormat="1" ht="40.200000000000003" customHeight="1" thickBot="1" x14ac:dyDescent="0.3">
      <c r="A2" s="15" t="s">
        <v>418</v>
      </c>
      <c r="B2" s="63"/>
      <c r="C2" s="63"/>
      <c r="D2" s="63"/>
      <c r="E2" s="63"/>
      <c r="F2" s="63"/>
      <c r="G2" s="63"/>
      <c r="H2" s="558" t="s">
        <v>63</v>
      </c>
      <c r="I2" s="558"/>
      <c r="J2" s="558"/>
      <c r="K2" s="558"/>
      <c r="L2" s="558"/>
      <c r="M2" s="558"/>
      <c r="N2" s="558"/>
      <c r="O2" s="558"/>
      <c r="P2" s="558"/>
      <c r="Q2" s="558"/>
      <c r="R2" s="558"/>
      <c r="S2" s="558"/>
      <c r="T2" s="14" t="s">
        <v>419</v>
      </c>
      <c r="X2" s="1" t="s">
        <v>445</v>
      </c>
      <c r="Y2" s="46" t="s">
        <v>446</v>
      </c>
    </row>
    <row r="3" spans="1:26" ht="82.5" customHeight="1" thickBot="1" x14ac:dyDescent="0.35">
      <c r="A3" s="7"/>
      <c r="B3" s="64"/>
      <c r="C3" s="64"/>
      <c r="D3" s="64"/>
      <c r="E3" s="64"/>
      <c r="F3" s="64"/>
      <c r="G3" s="64"/>
      <c r="H3" s="536" t="s">
        <v>420</v>
      </c>
      <c r="I3" s="536"/>
      <c r="J3" s="536"/>
      <c r="K3" s="536"/>
      <c r="L3" s="536"/>
      <c r="M3" s="536"/>
      <c r="N3" s="536"/>
      <c r="O3" s="536"/>
      <c r="P3" s="536"/>
      <c r="Q3" s="536"/>
      <c r="R3" s="536"/>
      <c r="S3" s="536"/>
      <c r="T3" s="10"/>
      <c r="Y3" s="48" t="s">
        <v>447</v>
      </c>
    </row>
    <row r="4" spans="1:26" ht="15" customHeight="1" thickBot="1" x14ac:dyDescent="0.35">
      <c r="A4" s="516" t="s">
        <v>65</v>
      </c>
      <c r="B4" s="517"/>
      <c r="C4" s="517"/>
      <c r="D4" s="517"/>
      <c r="E4" s="517"/>
      <c r="F4" s="517"/>
      <c r="G4" s="517"/>
      <c r="H4" s="517"/>
      <c r="I4" s="517"/>
      <c r="J4" s="517"/>
      <c r="K4" s="517"/>
      <c r="L4" s="517"/>
      <c r="M4" s="517"/>
      <c r="N4" s="517"/>
      <c r="O4" s="517"/>
      <c r="P4" s="517"/>
      <c r="Q4" s="517"/>
      <c r="R4" s="517"/>
      <c r="S4" s="517"/>
      <c r="T4" s="518"/>
    </row>
    <row r="5" spans="1:26" x14ac:dyDescent="0.3">
      <c r="A5" s="559" t="s">
        <v>66</v>
      </c>
      <c r="B5" s="65"/>
      <c r="C5" s="65"/>
      <c r="D5" s="65"/>
      <c r="E5" s="65"/>
      <c r="F5" s="65"/>
      <c r="G5" s="65"/>
      <c r="H5" s="540" t="s">
        <v>67</v>
      </c>
      <c r="I5" s="541"/>
      <c r="J5" s="541"/>
      <c r="K5" s="541"/>
      <c r="L5" s="541"/>
      <c r="M5" s="542"/>
      <c r="N5" s="515" t="s">
        <v>68</v>
      </c>
      <c r="O5" s="515"/>
      <c r="P5" s="515"/>
      <c r="Q5" s="515"/>
      <c r="R5" s="515"/>
      <c r="S5" s="543"/>
      <c r="T5" s="544" t="s">
        <v>422</v>
      </c>
    </row>
    <row r="6" spans="1:26" s="4" customFormat="1" ht="45" customHeight="1" thickBot="1" x14ac:dyDescent="0.35">
      <c r="A6" s="560"/>
      <c r="B6" s="124"/>
      <c r="C6" s="118"/>
      <c r="D6" s="119"/>
      <c r="E6" s="119"/>
      <c r="F6" s="119"/>
      <c r="G6" s="92"/>
      <c r="H6" s="16" t="s">
        <v>71</v>
      </c>
      <c r="I6" s="16" t="s">
        <v>72</v>
      </c>
      <c r="J6" s="16" t="s">
        <v>73</v>
      </c>
      <c r="K6" s="16" t="s">
        <v>74</v>
      </c>
      <c r="L6" s="16" t="s">
        <v>75</v>
      </c>
      <c r="M6" s="17" t="s">
        <v>76</v>
      </c>
      <c r="N6" s="20" t="s">
        <v>77</v>
      </c>
      <c r="O6" s="19" t="s">
        <v>78</v>
      </c>
      <c r="P6" s="19" t="s">
        <v>79</v>
      </c>
      <c r="Q6" s="19" t="s">
        <v>80</v>
      </c>
      <c r="R6" s="19" t="s">
        <v>81</v>
      </c>
      <c r="S6" s="19" t="s">
        <v>82</v>
      </c>
      <c r="T6" s="545"/>
      <c r="U6" s="3"/>
      <c r="X6" s="49" t="s">
        <v>448</v>
      </c>
      <c r="Y6" s="49" t="s">
        <v>87</v>
      </c>
      <c r="Z6" s="49" t="s">
        <v>449</v>
      </c>
    </row>
    <row r="7" spans="1:26" s="4" customFormat="1" ht="24" customHeight="1" thickBot="1" x14ac:dyDescent="0.35">
      <c r="A7" s="429"/>
      <c r="B7" s="65"/>
      <c r="C7" s="174" t="s">
        <v>89</v>
      </c>
      <c r="D7" s="92" t="s">
        <v>423</v>
      </c>
      <c r="E7" s="92" t="s">
        <v>424</v>
      </c>
      <c r="F7" s="92"/>
      <c r="G7" s="92"/>
      <c r="H7" s="95" t="s">
        <v>94</v>
      </c>
      <c r="I7" s="96" t="s">
        <v>95</v>
      </c>
      <c r="J7" s="96" t="s">
        <v>96</v>
      </c>
      <c r="K7" s="96" t="s">
        <v>97</v>
      </c>
      <c r="L7" s="96" t="s">
        <v>98</v>
      </c>
      <c r="M7" s="96" t="s">
        <v>99</v>
      </c>
      <c r="N7" s="96" t="s">
        <v>94</v>
      </c>
      <c r="O7" s="101" t="s">
        <v>95</v>
      </c>
      <c r="P7" s="96" t="s">
        <v>96</v>
      </c>
      <c r="Q7" s="96" t="s">
        <v>97</v>
      </c>
      <c r="R7" s="96" t="s">
        <v>98</v>
      </c>
      <c r="S7" s="96" t="s">
        <v>99</v>
      </c>
      <c r="T7" s="107" t="s">
        <v>450</v>
      </c>
      <c r="U7" s="3"/>
      <c r="X7" s="49"/>
      <c r="Y7" s="49"/>
      <c r="Z7" s="49"/>
    </row>
    <row r="8" spans="1:26" s="4" customFormat="1" ht="9.75" customHeight="1" thickBot="1" x14ac:dyDescent="0.35">
      <c r="A8" s="429"/>
      <c r="B8" s="65"/>
      <c r="C8" s="175"/>
      <c r="D8" s="94"/>
      <c r="E8" s="94"/>
      <c r="F8" s="94"/>
      <c r="G8" s="94"/>
      <c r="H8" s="105" t="s">
        <v>100</v>
      </c>
      <c r="I8" s="105" t="s">
        <v>101</v>
      </c>
      <c r="J8" s="105" t="s">
        <v>102</v>
      </c>
      <c r="K8" s="105" t="s">
        <v>103</v>
      </c>
      <c r="L8" s="105" t="s">
        <v>104</v>
      </c>
      <c r="M8" s="105" t="s">
        <v>105</v>
      </c>
      <c r="N8" s="104" t="s">
        <v>106</v>
      </c>
      <c r="O8" s="104" t="s">
        <v>451</v>
      </c>
      <c r="P8" s="104" t="s">
        <v>107</v>
      </c>
      <c r="Q8" s="104" t="s">
        <v>108</v>
      </c>
      <c r="R8" s="104" t="s">
        <v>109</v>
      </c>
      <c r="S8" s="104" t="s">
        <v>110</v>
      </c>
      <c r="T8" s="93"/>
      <c r="U8" s="3"/>
      <c r="X8" s="49"/>
      <c r="Y8" s="49"/>
      <c r="Z8" s="49"/>
    </row>
    <row r="9" spans="1:26" x14ac:dyDescent="0.3">
      <c r="A9" s="8" t="s">
        <v>114</v>
      </c>
      <c r="B9" s="403"/>
      <c r="C9" s="176" t="s">
        <v>115</v>
      </c>
      <c r="D9" s="176" t="s">
        <v>116</v>
      </c>
      <c r="E9" s="176"/>
      <c r="F9" s="176"/>
      <c r="G9" s="176"/>
      <c r="H9" s="403" t="str">
        <f t="shared" ref="H9:H25" si="0">$C9 &amp; "_crude_" &amp; H$7 &amp; "_nb"</f>
        <v>ak_crude_prod_nb</v>
      </c>
      <c r="I9" s="403" t="str">
        <f t="shared" ref="I9:M24" si="1">$C9 &amp; "_crude_" &amp; I$7 &amp; "_nb"</f>
        <v>ak_crude_div_nb</v>
      </c>
      <c r="J9" s="403" t="str">
        <f t="shared" si="1"/>
        <v>ak_crude_acq_nb</v>
      </c>
      <c r="K9" s="403" t="str">
        <f t="shared" si="1"/>
        <v>ak_crude_exdisc_nb</v>
      </c>
      <c r="L9" s="403" t="str">
        <f t="shared" si="1"/>
        <v>ak_crude_tot_p_res_nb</v>
      </c>
      <c r="M9" s="85" t="str">
        <f t="shared" si="1"/>
        <v>ak_crude_tot_np_res_nb</v>
      </c>
      <c r="N9" s="403" t="str">
        <f t="shared" ref="N9:N25" si="2">$C9 &amp; "_ng_" &amp; N$7 &amp; "_nb"</f>
        <v>ak_ng_prod_nb</v>
      </c>
      <c r="O9" s="403" t="str">
        <f t="shared" ref="O9:S24" si="3">$C9 &amp; "_ng_" &amp; O$7 &amp; "_nb"</f>
        <v>ak_ng_div_nb</v>
      </c>
      <c r="P9" s="403" t="str">
        <f t="shared" si="3"/>
        <v>ak_ng_acq_nb</v>
      </c>
      <c r="Q9" s="403" t="str">
        <f t="shared" si="3"/>
        <v>ak_ng_exdisc_nb</v>
      </c>
      <c r="R9" s="403" t="str">
        <f t="shared" si="3"/>
        <v>ak_ng_tot_p_res_nb</v>
      </c>
      <c r="S9" s="403" t="str">
        <f t="shared" si="3"/>
        <v>ak_ng_tot_np_res_nb</v>
      </c>
      <c r="T9" s="41" t="str">
        <f>$C9 &amp; "_p4_comments" &amp; "_tx"</f>
        <v>ak_p4_comments_tx</v>
      </c>
      <c r="V9" s="41" t="s">
        <v>117</v>
      </c>
      <c r="X9" s="45">
        <f t="array" ref="X9" xml:space="preserve"> SUM(--(H9:S9 &gt;Part4MaxEdits!H9:S9 ))</f>
        <v>12</v>
      </c>
      <c r="Y9">
        <f t="array" ref="Y9" xml:space="preserve"> SUM(--(H9:S9 &lt; 0 ))</f>
        <v>0</v>
      </c>
      <c r="Z9" t="e">
        <f t="array" ref="Z9" xml:space="preserve"> SUM(--(H9:S9 &lt;&gt; INT(H9:S9) ))</f>
        <v>#VALUE!</v>
      </c>
    </row>
    <row r="10" spans="1:26" x14ac:dyDescent="0.3">
      <c r="A10" s="8" t="s">
        <v>118</v>
      </c>
      <c r="B10" s="403"/>
      <c r="C10" s="176" t="s">
        <v>119</v>
      </c>
      <c r="D10" s="176" t="s">
        <v>120</v>
      </c>
      <c r="E10" s="176"/>
      <c r="F10" s="176"/>
      <c r="G10" s="176"/>
      <c r="H10" s="403" t="str">
        <f t="shared" si="0"/>
        <v>al_crude_prod_nb</v>
      </c>
      <c r="I10" s="403" t="str">
        <f t="shared" si="1"/>
        <v>al_crude_div_nb</v>
      </c>
      <c r="J10" s="403" t="str">
        <f t="shared" si="1"/>
        <v>al_crude_acq_nb</v>
      </c>
      <c r="K10" s="403" t="str">
        <f t="shared" si="1"/>
        <v>al_crude_exdisc_nb</v>
      </c>
      <c r="L10" s="403" t="str">
        <f t="shared" si="1"/>
        <v>al_crude_tot_p_res_nb</v>
      </c>
      <c r="M10" s="403" t="str">
        <f t="shared" si="1"/>
        <v>al_crude_tot_np_res_nb</v>
      </c>
      <c r="N10" s="403" t="str">
        <f t="shared" si="2"/>
        <v>al_ng_prod_nb</v>
      </c>
      <c r="O10" s="403" t="str">
        <f t="shared" si="3"/>
        <v>al_ng_div_nb</v>
      </c>
      <c r="P10" s="403" t="str">
        <f t="shared" si="3"/>
        <v>al_ng_acq_nb</v>
      </c>
      <c r="Q10" s="403" t="str">
        <f t="shared" si="3"/>
        <v>al_ng_exdisc_nb</v>
      </c>
      <c r="R10" s="403" t="str">
        <f t="shared" si="3"/>
        <v>al_ng_tot_p_res_nb</v>
      </c>
      <c r="S10" s="403" t="str">
        <f t="shared" si="3"/>
        <v>al_ng_tot_np_res_nb</v>
      </c>
      <c r="T10" s="41" t="str">
        <f t="shared" ref="T10:T15" si="4">$C10 &amp; "_p4_comments" &amp; "_tx"</f>
        <v>al_p4_comments_tx</v>
      </c>
      <c r="V10" s="41" t="s">
        <v>121</v>
      </c>
    </row>
    <row r="11" spans="1:26" x14ac:dyDescent="0.3">
      <c r="A11" s="8" t="s">
        <v>122</v>
      </c>
      <c r="B11" s="403"/>
      <c r="C11" s="176" t="s">
        <v>123</v>
      </c>
      <c r="D11" s="176" t="s">
        <v>124</v>
      </c>
      <c r="E11" s="176"/>
      <c r="F11" s="176"/>
      <c r="G11" s="176"/>
      <c r="H11" s="403" t="str">
        <f t="shared" si="0"/>
        <v>ar_crude_prod_nb</v>
      </c>
      <c r="I11" s="403" t="str">
        <f t="shared" si="1"/>
        <v>ar_crude_div_nb</v>
      </c>
      <c r="J11" s="403" t="str">
        <f t="shared" si="1"/>
        <v>ar_crude_acq_nb</v>
      </c>
      <c r="K11" s="403" t="str">
        <f t="shared" si="1"/>
        <v>ar_crude_exdisc_nb</v>
      </c>
      <c r="L11" s="403" t="str">
        <f t="shared" si="1"/>
        <v>ar_crude_tot_p_res_nb</v>
      </c>
      <c r="M11" s="403" t="str">
        <f t="shared" si="1"/>
        <v>ar_crude_tot_np_res_nb</v>
      </c>
      <c r="N11" s="403" t="str">
        <f t="shared" si="2"/>
        <v>ar_ng_prod_nb</v>
      </c>
      <c r="O11" s="403" t="str">
        <f t="shared" si="3"/>
        <v>ar_ng_div_nb</v>
      </c>
      <c r="P11" s="403" t="str">
        <f t="shared" si="3"/>
        <v>ar_ng_acq_nb</v>
      </c>
      <c r="Q11" s="403" t="str">
        <f t="shared" si="3"/>
        <v>ar_ng_exdisc_nb</v>
      </c>
      <c r="R11" s="403" t="str">
        <f t="shared" si="3"/>
        <v>ar_ng_tot_p_res_nb</v>
      </c>
      <c r="S11" s="403" t="str">
        <f t="shared" si="3"/>
        <v>ar_ng_tot_np_res_nb</v>
      </c>
      <c r="T11" s="41" t="str">
        <f t="shared" si="4"/>
        <v>ar_p4_comments_tx</v>
      </c>
      <c r="V11" s="41" t="s">
        <v>125</v>
      </c>
    </row>
    <row r="12" spans="1:26" x14ac:dyDescent="0.3">
      <c r="A12" s="21" t="s">
        <v>126</v>
      </c>
      <c r="B12" s="403"/>
      <c r="C12" s="176" t="s">
        <v>127</v>
      </c>
      <c r="D12" s="177" t="s">
        <v>128</v>
      </c>
      <c r="E12" s="178">
        <v>2</v>
      </c>
      <c r="F12" s="178"/>
      <c r="G12" s="177"/>
      <c r="H12" s="24" t="str">
        <f t="shared" si="0"/>
        <v>ca_cr_on_crude_prod_nb</v>
      </c>
      <c r="I12" s="68" t="str">
        <f t="shared" si="1"/>
        <v>ca_cr_on_crude_div_nb</v>
      </c>
      <c r="J12" s="68" t="str">
        <f t="shared" si="1"/>
        <v>ca_cr_on_crude_acq_nb</v>
      </c>
      <c r="K12" s="68" t="str">
        <f t="shared" si="1"/>
        <v>ca_cr_on_crude_exdisc_nb</v>
      </c>
      <c r="L12" s="68" t="str">
        <f t="shared" si="1"/>
        <v>ca_cr_on_crude_tot_p_res_nb</v>
      </c>
      <c r="M12" s="86" t="str">
        <f t="shared" si="1"/>
        <v>ca_cr_on_crude_tot_np_res_nb</v>
      </c>
      <c r="N12" s="24" t="str">
        <f t="shared" si="2"/>
        <v>ca_cr_on_ng_prod_nb</v>
      </c>
      <c r="O12" s="68" t="str">
        <f t="shared" si="3"/>
        <v>ca_cr_on_ng_div_nb</v>
      </c>
      <c r="P12" s="68" t="str">
        <f t="shared" si="3"/>
        <v>ca_cr_on_ng_acq_nb</v>
      </c>
      <c r="Q12" s="68" t="str">
        <f t="shared" si="3"/>
        <v>ca_cr_on_ng_exdisc_nb</v>
      </c>
      <c r="R12" s="68" t="str">
        <f t="shared" si="3"/>
        <v>ca_cr_on_ng_tot_p_res_nb</v>
      </c>
      <c r="S12" s="86" t="str">
        <f t="shared" si="3"/>
        <v>ca_cr_on_ng_tot_np_res_nb</v>
      </c>
      <c r="T12" s="41" t="str">
        <f t="shared" si="4"/>
        <v>ca_cr_on_p4_comments_tx</v>
      </c>
      <c r="V12" s="41" t="s">
        <v>129</v>
      </c>
    </row>
    <row r="13" spans="1:26" x14ac:dyDescent="0.3">
      <c r="A13" s="22" t="s">
        <v>130</v>
      </c>
      <c r="B13" s="403"/>
      <c r="C13" s="176" t="s">
        <v>131</v>
      </c>
      <c r="D13" s="179" t="s">
        <v>128</v>
      </c>
      <c r="E13" s="180">
        <v>1</v>
      </c>
      <c r="F13" s="180"/>
      <c r="G13" s="179"/>
      <c r="H13" s="26" t="str">
        <f t="shared" si="0"/>
        <v>ca_lab_on_crude_prod_nb</v>
      </c>
      <c r="I13" s="403" t="str">
        <f t="shared" si="1"/>
        <v>ca_lab_on_crude_div_nb</v>
      </c>
      <c r="J13" s="403" t="str">
        <f t="shared" si="1"/>
        <v>ca_lab_on_crude_acq_nb</v>
      </c>
      <c r="K13" s="403" t="str">
        <f t="shared" si="1"/>
        <v>ca_lab_on_crude_exdisc_nb</v>
      </c>
      <c r="L13" s="403" t="str">
        <f t="shared" si="1"/>
        <v>ca_lab_on_crude_tot_p_res_nb</v>
      </c>
      <c r="M13" s="50" t="str">
        <f t="shared" si="1"/>
        <v>ca_lab_on_crude_tot_np_res_nb</v>
      </c>
      <c r="N13" s="26" t="str">
        <f t="shared" si="2"/>
        <v>ca_lab_on_ng_prod_nb</v>
      </c>
      <c r="O13" s="403" t="str">
        <f t="shared" si="3"/>
        <v>ca_lab_on_ng_div_nb</v>
      </c>
      <c r="P13" s="403" t="str">
        <f t="shared" si="3"/>
        <v>ca_lab_on_ng_acq_nb</v>
      </c>
      <c r="Q13" s="403" t="str">
        <f t="shared" si="3"/>
        <v>ca_lab_on_ng_exdisc_nb</v>
      </c>
      <c r="R13" s="403" t="str">
        <f t="shared" si="3"/>
        <v>ca_lab_on_ng_tot_p_res_nb</v>
      </c>
      <c r="S13" s="50" t="str">
        <f t="shared" si="3"/>
        <v>ca_lab_on_ng_tot_np_res_nb</v>
      </c>
      <c r="T13" s="41" t="str">
        <f t="shared" si="4"/>
        <v>ca_lab_on_p4_comments_tx</v>
      </c>
      <c r="V13" s="41" t="s">
        <v>132</v>
      </c>
    </row>
    <row r="14" spans="1:26" x14ac:dyDescent="0.3">
      <c r="A14" s="22" t="s">
        <v>133</v>
      </c>
      <c r="B14" s="403"/>
      <c r="C14" s="176" t="s">
        <v>134</v>
      </c>
      <c r="D14" s="179" t="s">
        <v>128</v>
      </c>
      <c r="E14" s="180">
        <v>3</v>
      </c>
      <c r="F14" s="180"/>
      <c r="G14" s="179"/>
      <c r="H14" s="26" t="str">
        <f t="shared" si="0"/>
        <v>ca_sjb_on_crude_prod_nb</v>
      </c>
      <c r="I14" s="403" t="str">
        <f t="shared" si="1"/>
        <v>ca_sjb_on_crude_div_nb</v>
      </c>
      <c r="J14" s="403" t="str">
        <f t="shared" si="1"/>
        <v>ca_sjb_on_crude_acq_nb</v>
      </c>
      <c r="K14" s="403" t="str">
        <f t="shared" si="1"/>
        <v>ca_sjb_on_crude_exdisc_nb</v>
      </c>
      <c r="L14" s="403" t="str">
        <f t="shared" si="1"/>
        <v>ca_sjb_on_crude_tot_p_res_nb</v>
      </c>
      <c r="M14" s="50" t="str">
        <f t="shared" si="1"/>
        <v>ca_sjb_on_crude_tot_np_res_nb</v>
      </c>
      <c r="N14" s="26" t="str">
        <f t="shared" si="2"/>
        <v>ca_sjb_on_ng_prod_nb</v>
      </c>
      <c r="O14" s="403" t="str">
        <f t="shared" si="3"/>
        <v>ca_sjb_on_ng_div_nb</v>
      </c>
      <c r="P14" s="403" t="str">
        <f t="shared" si="3"/>
        <v>ca_sjb_on_ng_acq_nb</v>
      </c>
      <c r="Q14" s="403" t="str">
        <f t="shared" si="3"/>
        <v>ca_sjb_on_ng_exdisc_nb</v>
      </c>
      <c r="R14" s="403" t="str">
        <f t="shared" si="3"/>
        <v>ca_sjb_on_ng_tot_p_res_nb</v>
      </c>
      <c r="S14" s="50" t="str">
        <f t="shared" si="3"/>
        <v>ca_sjb_on_ng_tot_np_res_nb</v>
      </c>
      <c r="T14" s="41" t="str">
        <f t="shared" si="4"/>
        <v>ca_sjb_on_p4_comments_tx</v>
      </c>
      <c r="V14" s="41" t="s">
        <v>135</v>
      </c>
    </row>
    <row r="15" spans="1:26" x14ac:dyDescent="0.3">
      <c r="A15" s="22" t="s">
        <v>136</v>
      </c>
      <c r="B15" s="403"/>
      <c r="C15" s="176" t="s">
        <v>137</v>
      </c>
      <c r="D15" s="179" t="s">
        <v>128</v>
      </c>
      <c r="E15" s="180">
        <v>99</v>
      </c>
      <c r="F15" s="180"/>
      <c r="G15" s="179"/>
      <c r="H15" s="26" t="str">
        <f t="shared" si="0"/>
        <v>ca_off_crude_prod_nb</v>
      </c>
      <c r="I15" s="403" t="str">
        <f t="shared" si="1"/>
        <v>ca_off_crude_div_nb</v>
      </c>
      <c r="J15" s="403" t="str">
        <f t="shared" si="1"/>
        <v>ca_off_crude_acq_nb</v>
      </c>
      <c r="K15" s="403" t="str">
        <f t="shared" si="1"/>
        <v>ca_off_crude_exdisc_nb</v>
      </c>
      <c r="L15" s="403" t="str">
        <f t="shared" si="1"/>
        <v>ca_off_crude_tot_p_res_nb</v>
      </c>
      <c r="M15" s="50" t="str">
        <f t="shared" si="1"/>
        <v>ca_off_crude_tot_np_res_nb</v>
      </c>
      <c r="N15" s="26" t="str">
        <f t="shared" si="2"/>
        <v>ca_off_ng_prod_nb</v>
      </c>
      <c r="O15" s="403" t="str">
        <f t="shared" si="3"/>
        <v>ca_off_ng_div_nb</v>
      </c>
      <c r="P15" s="403" t="str">
        <f t="shared" si="3"/>
        <v>ca_off_ng_acq_nb</v>
      </c>
      <c r="Q15" s="403" t="str">
        <f t="shared" si="3"/>
        <v>ca_off_ng_exdisc_nb</v>
      </c>
      <c r="R15" s="403" t="str">
        <f t="shared" si="3"/>
        <v>ca_off_ng_tot_p_res_nb</v>
      </c>
      <c r="S15" s="50" t="str">
        <f t="shared" si="3"/>
        <v>ca_off_ng_tot_np_res_nb</v>
      </c>
      <c r="T15" s="41" t="str">
        <f t="shared" si="4"/>
        <v>ca_off_p4_comments_tx</v>
      </c>
      <c r="V15" s="41"/>
    </row>
    <row r="16" spans="1:26" x14ac:dyDescent="0.3">
      <c r="A16" s="23" t="s">
        <v>138</v>
      </c>
      <c r="B16" s="125"/>
      <c r="C16" s="181" t="s">
        <v>139</v>
      </c>
      <c r="D16" s="182" t="s">
        <v>128</v>
      </c>
      <c r="E16" s="183" t="s">
        <v>140</v>
      </c>
      <c r="F16" s="183"/>
      <c r="G16" s="182"/>
      <c r="H16" s="38" t="str">
        <f t="shared" si="0"/>
        <v>ca_st_crude_prod_nb</v>
      </c>
      <c r="I16" s="38" t="str">
        <f t="shared" si="1"/>
        <v>ca_st_crude_div_nb</v>
      </c>
      <c r="J16" s="38" t="str">
        <f t="shared" si="1"/>
        <v>ca_st_crude_acq_nb</v>
      </c>
      <c r="K16" s="38" t="str">
        <f t="shared" si="1"/>
        <v>ca_st_crude_exdisc_nb</v>
      </c>
      <c r="L16" s="38" t="str">
        <f t="shared" si="1"/>
        <v>ca_st_crude_tot_p_res_nb</v>
      </c>
      <c r="M16" s="39" t="str">
        <f t="shared" si="1"/>
        <v>ca_st_crude_tot_np_res_nb</v>
      </c>
      <c r="N16" s="37" t="str">
        <f t="shared" si="2"/>
        <v>ca_st_ng_prod_nb</v>
      </c>
      <c r="O16" s="38" t="str">
        <f t="shared" si="3"/>
        <v>ca_st_ng_div_nb</v>
      </c>
      <c r="P16" s="38" t="str">
        <f t="shared" si="3"/>
        <v>ca_st_ng_acq_nb</v>
      </c>
      <c r="Q16" s="38" t="str">
        <f t="shared" si="3"/>
        <v>ca_st_ng_exdisc_nb</v>
      </c>
      <c r="R16" s="38" t="str">
        <f t="shared" si="3"/>
        <v>ca_st_ng_tot_p_res_nb</v>
      </c>
      <c r="S16" s="39" t="str">
        <f t="shared" si="3"/>
        <v>ca_st_ng_tot_np_res_nb</v>
      </c>
      <c r="T16" s="40"/>
    </row>
    <row r="17" spans="1:27" x14ac:dyDescent="0.3">
      <c r="A17" s="8" t="s">
        <v>141</v>
      </c>
      <c r="B17" s="403"/>
      <c r="C17" s="176" t="s">
        <v>142</v>
      </c>
      <c r="D17" s="176" t="s">
        <v>143</v>
      </c>
      <c r="E17" s="184"/>
      <c r="F17" s="184"/>
      <c r="G17" s="176"/>
      <c r="H17" s="29" t="str">
        <f t="shared" si="0"/>
        <v>co_crude_prod_nb</v>
      </c>
      <c r="I17" s="29" t="str">
        <f t="shared" si="1"/>
        <v>co_crude_div_nb</v>
      </c>
      <c r="J17" s="29" t="str">
        <f t="shared" si="1"/>
        <v>co_crude_acq_nb</v>
      </c>
      <c r="K17" s="29" t="str">
        <f t="shared" si="1"/>
        <v>co_crude_exdisc_nb</v>
      </c>
      <c r="L17" s="29" t="str">
        <f t="shared" si="1"/>
        <v>co_crude_tot_p_res_nb</v>
      </c>
      <c r="M17" s="29" t="str">
        <f t="shared" si="1"/>
        <v>co_crude_tot_np_res_nb</v>
      </c>
      <c r="N17" s="29" t="str">
        <f t="shared" si="2"/>
        <v>co_ng_prod_nb</v>
      </c>
      <c r="O17" s="29" t="str">
        <f t="shared" si="3"/>
        <v>co_ng_div_nb</v>
      </c>
      <c r="P17" s="29" t="str">
        <f t="shared" si="3"/>
        <v>co_ng_acq_nb</v>
      </c>
      <c r="Q17" s="29" t="str">
        <f t="shared" si="3"/>
        <v>co_ng_exdisc_nb</v>
      </c>
      <c r="R17" s="29" t="str">
        <f t="shared" si="3"/>
        <v>co_ng_tot_p_res_nb</v>
      </c>
      <c r="S17" s="29" t="str">
        <f t="shared" si="3"/>
        <v>co_ng_tot_np_res_nb</v>
      </c>
      <c r="T17" s="41" t="str">
        <f t="shared" ref="T17:T22" si="5">$C17 &amp; "_p4_comments" &amp; "_tx"</f>
        <v>co_p4_comments_tx</v>
      </c>
      <c r="V17" s="41" t="s">
        <v>144</v>
      </c>
    </row>
    <row r="18" spans="1:27" x14ac:dyDescent="0.3">
      <c r="A18" s="8" t="s">
        <v>145</v>
      </c>
      <c r="B18" s="403"/>
      <c r="C18" s="176" t="s">
        <v>146</v>
      </c>
      <c r="D18" s="176" t="s">
        <v>147</v>
      </c>
      <c r="E18" s="184"/>
      <c r="F18" s="184"/>
      <c r="G18" s="176"/>
      <c r="H18" s="29" t="str">
        <f t="shared" si="0"/>
        <v>ks_crude_prod_nb</v>
      </c>
      <c r="I18" s="29" t="str">
        <f t="shared" si="1"/>
        <v>ks_crude_div_nb</v>
      </c>
      <c r="J18" s="29" t="str">
        <f t="shared" si="1"/>
        <v>ks_crude_acq_nb</v>
      </c>
      <c r="K18" s="29" t="str">
        <f t="shared" si="1"/>
        <v>ks_crude_exdisc_nb</v>
      </c>
      <c r="L18" s="29" t="str">
        <f t="shared" si="1"/>
        <v>ks_crude_tot_p_res_nb</v>
      </c>
      <c r="M18" s="29" t="str">
        <f t="shared" si="1"/>
        <v>ks_crude_tot_np_res_nb</v>
      </c>
      <c r="N18" s="29" t="str">
        <f t="shared" si="2"/>
        <v>ks_ng_prod_nb</v>
      </c>
      <c r="O18" s="29" t="str">
        <f t="shared" si="3"/>
        <v>ks_ng_div_nb</v>
      </c>
      <c r="P18" s="29" t="str">
        <f t="shared" si="3"/>
        <v>ks_ng_acq_nb</v>
      </c>
      <c r="Q18" s="29" t="str">
        <f t="shared" si="3"/>
        <v>ks_ng_exdisc_nb</v>
      </c>
      <c r="R18" s="29" t="str">
        <f t="shared" si="3"/>
        <v>ks_ng_tot_p_res_nb</v>
      </c>
      <c r="S18" s="29" t="str">
        <f t="shared" si="3"/>
        <v>ks_ng_tot_np_res_nb</v>
      </c>
      <c r="T18" s="41" t="str">
        <f t="shared" si="5"/>
        <v>ks_p4_comments_tx</v>
      </c>
    </row>
    <row r="19" spans="1:27" x14ac:dyDescent="0.3">
      <c r="A19" s="8" t="s">
        <v>148</v>
      </c>
      <c r="B19" s="403"/>
      <c r="C19" s="176" t="s">
        <v>149</v>
      </c>
      <c r="D19" s="176" t="s">
        <v>150</v>
      </c>
      <c r="E19" s="184"/>
      <c r="F19" s="184"/>
      <c r="G19" s="176"/>
      <c r="H19" s="29" t="str">
        <f t="shared" si="0"/>
        <v>ky_crude_prod_nb</v>
      </c>
      <c r="I19" s="29" t="str">
        <f t="shared" si="1"/>
        <v>ky_crude_div_nb</v>
      </c>
      <c r="J19" s="29" t="str">
        <f t="shared" si="1"/>
        <v>ky_crude_acq_nb</v>
      </c>
      <c r="K19" s="29" t="str">
        <f t="shared" si="1"/>
        <v>ky_crude_exdisc_nb</v>
      </c>
      <c r="L19" s="29" t="str">
        <f t="shared" si="1"/>
        <v>ky_crude_tot_p_res_nb</v>
      </c>
      <c r="M19" s="29" t="str">
        <f t="shared" si="1"/>
        <v>ky_crude_tot_np_res_nb</v>
      </c>
      <c r="N19" s="29" t="str">
        <f t="shared" si="2"/>
        <v>ky_ng_prod_nb</v>
      </c>
      <c r="O19" s="29" t="str">
        <f t="shared" si="3"/>
        <v>ky_ng_div_nb</v>
      </c>
      <c r="P19" s="29" t="str">
        <f t="shared" si="3"/>
        <v>ky_ng_acq_nb</v>
      </c>
      <c r="Q19" s="29" t="str">
        <f t="shared" si="3"/>
        <v>ky_ng_exdisc_nb</v>
      </c>
      <c r="R19" s="29" t="str">
        <f t="shared" si="3"/>
        <v>ky_ng_tot_p_res_nb</v>
      </c>
      <c r="S19" s="29" t="str">
        <f t="shared" si="3"/>
        <v>ky_ng_tot_np_res_nb</v>
      </c>
      <c r="T19" s="41" t="str">
        <f t="shared" si="5"/>
        <v>ky_p4_comments_tx</v>
      </c>
    </row>
    <row r="20" spans="1:27" x14ac:dyDescent="0.3">
      <c r="A20" s="24" t="s">
        <v>151</v>
      </c>
      <c r="B20" s="403"/>
      <c r="C20" s="176" t="s">
        <v>152</v>
      </c>
      <c r="D20" s="185" t="s">
        <v>153</v>
      </c>
      <c r="E20" s="186" t="s">
        <v>112</v>
      </c>
      <c r="F20" s="186"/>
      <c r="G20" s="185"/>
      <c r="H20" s="32" t="str">
        <f t="shared" si="0"/>
        <v>la_n_crude_prod_nb</v>
      </c>
      <c r="I20" s="32" t="str">
        <f t="shared" si="1"/>
        <v>la_n_crude_div_nb</v>
      </c>
      <c r="J20" s="32" t="str">
        <f t="shared" si="1"/>
        <v>la_n_crude_acq_nb</v>
      </c>
      <c r="K20" s="32" t="str">
        <f t="shared" si="1"/>
        <v>la_n_crude_exdisc_nb</v>
      </c>
      <c r="L20" s="32" t="str">
        <f t="shared" si="1"/>
        <v>la_n_crude_tot_p_res_nb</v>
      </c>
      <c r="M20" s="33" t="str">
        <f t="shared" si="1"/>
        <v>la_n_crude_tot_np_res_nb</v>
      </c>
      <c r="N20" s="31" t="str">
        <f t="shared" si="2"/>
        <v>la_n_ng_prod_nb</v>
      </c>
      <c r="O20" s="32" t="str">
        <f t="shared" si="3"/>
        <v>la_n_ng_div_nb</v>
      </c>
      <c r="P20" s="32" t="str">
        <f t="shared" si="3"/>
        <v>la_n_ng_acq_nb</v>
      </c>
      <c r="Q20" s="32" t="str">
        <f t="shared" si="3"/>
        <v>la_n_ng_exdisc_nb</v>
      </c>
      <c r="R20" s="32" t="str">
        <f t="shared" si="3"/>
        <v>la_n_ng_tot_p_res_nb</v>
      </c>
      <c r="S20" s="33" t="str">
        <f t="shared" si="3"/>
        <v>la_n_ng_tot_np_res_nb</v>
      </c>
      <c r="T20" s="41" t="str">
        <f t="shared" si="5"/>
        <v>la_n_p4_comments_tx</v>
      </c>
      <c r="X20" t="s">
        <v>452</v>
      </c>
    </row>
    <row r="21" spans="1:27" x14ac:dyDescent="0.3">
      <c r="A21" s="22" t="s">
        <v>154</v>
      </c>
      <c r="B21" s="403"/>
      <c r="C21" s="176" t="s">
        <v>155</v>
      </c>
      <c r="D21" s="179" t="s">
        <v>153</v>
      </c>
      <c r="E21" s="180" t="s">
        <v>156</v>
      </c>
      <c r="F21" s="180"/>
      <c r="G21" s="179"/>
      <c r="H21" s="34" t="str">
        <f t="shared" si="0"/>
        <v>la_s_on_crude_prod_nb</v>
      </c>
      <c r="I21" s="29" t="str">
        <f t="shared" si="1"/>
        <v>la_s_on_crude_div_nb</v>
      </c>
      <c r="J21" s="29" t="str">
        <f t="shared" si="1"/>
        <v>la_s_on_crude_acq_nb</v>
      </c>
      <c r="K21" s="29" t="str">
        <f t="shared" si="1"/>
        <v>la_s_on_crude_exdisc_nb</v>
      </c>
      <c r="L21" s="29" t="str">
        <f t="shared" si="1"/>
        <v>la_s_on_crude_tot_p_res_nb</v>
      </c>
      <c r="M21" s="35" t="str">
        <f t="shared" si="1"/>
        <v>la_s_on_crude_tot_np_res_nb</v>
      </c>
      <c r="N21" s="34" t="str">
        <f t="shared" si="2"/>
        <v>la_s_on_ng_prod_nb</v>
      </c>
      <c r="O21" s="29" t="str">
        <f t="shared" si="3"/>
        <v>la_s_on_ng_div_nb</v>
      </c>
      <c r="P21" s="29" t="str">
        <f t="shared" si="3"/>
        <v>la_s_on_ng_acq_nb</v>
      </c>
      <c r="Q21" s="29" t="str">
        <f t="shared" si="3"/>
        <v>la_s_on_ng_exdisc_nb</v>
      </c>
      <c r="R21" s="29" t="str">
        <f t="shared" si="3"/>
        <v>la_s_on_ng_tot_p_res_nb</v>
      </c>
      <c r="S21" s="35" t="str">
        <f t="shared" si="3"/>
        <v>la_s_on_ng_tot_np_res_nb</v>
      </c>
      <c r="T21" s="41" t="str">
        <f t="shared" si="5"/>
        <v>la_s_on_p4_comments_tx</v>
      </c>
      <c r="X21" t="s">
        <v>453</v>
      </c>
    </row>
    <row r="22" spans="1:27" x14ac:dyDescent="0.3">
      <c r="A22" s="22" t="s">
        <v>157</v>
      </c>
      <c r="B22" s="403"/>
      <c r="C22" s="176" t="s">
        <v>158</v>
      </c>
      <c r="D22" s="179" t="s">
        <v>153</v>
      </c>
      <c r="E22" s="180">
        <v>99</v>
      </c>
      <c r="F22" s="180"/>
      <c r="G22" s="179"/>
      <c r="H22" s="34" t="str">
        <f t="shared" si="0"/>
        <v>la_off_crude_prod_nb</v>
      </c>
      <c r="I22" s="29" t="str">
        <f t="shared" si="1"/>
        <v>la_off_crude_div_nb</v>
      </c>
      <c r="J22" s="29" t="str">
        <f t="shared" si="1"/>
        <v>la_off_crude_acq_nb</v>
      </c>
      <c r="K22" s="29" t="str">
        <f t="shared" si="1"/>
        <v>la_off_crude_exdisc_nb</v>
      </c>
      <c r="L22" s="29" t="str">
        <f t="shared" si="1"/>
        <v>la_off_crude_tot_p_res_nb</v>
      </c>
      <c r="M22" s="35" t="str">
        <f t="shared" si="1"/>
        <v>la_off_crude_tot_np_res_nb</v>
      </c>
      <c r="N22" s="34" t="str">
        <f t="shared" si="2"/>
        <v>la_off_ng_prod_nb</v>
      </c>
      <c r="O22" s="29" t="str">
        <f t="shared" si="3"/>
        <v>la_off_ng_div_nb</v>
      </c>
      <c r="P22" s="29" t="str">
        <f t="shared" si="3"/>
        <v>la_off_ng_acq_nb</v>
      </c>
      <c r="Q22" s="29" t="str">
        <f t="shared" si="3"/>
        <v>la_off_ng_exdisc_nb</v>
      </c>
      <c r="R22" s="29" t="str">
        <f t="shared" si="3"/>
        <v>la_off_ng_tot_p_res_nb</v>
      </c>
      <c r="S22" s="35" t="str">
        <f t="shared" si="3"/>
        <v>la_off_ng_tot_np_res_nb</v>
      </c>
      <c r="T22" s="41" t="str">
        <f t="shared" si="5"/>
        <v>la_off_p4_comments_tx</v>
      </c>
      <c r="X22" t="s">
        <v>454</v>
      </c>
    </row>
    <row r="23" spans="1:27" x14ac:dyDescent="0.3">
      <c r="A23" s="23" t="s">
        <v>159</v>
      </c>
      <c r="B23" s="125"/>
      <c r="C23" s="181" t="s">
        <v>160</v>
      </c>
      <c r="D23" s="182" t="s">
        <v>153</v>
      </c>
      <c r="E23" s="183" t="s">
        <v>140</v>
      </c>
      <c r="F23" s="183"/>
      <c r="G23" s="182"/>
      <c r="H23" s="38" t="str">
        <f t="shared" si="0"/>
        <v>la_st_crude_prod_nb</v>
      </c>
      <c r="I23" s="38" t="str">
        <f t="shared" si="1"/>
        <v>la_st_crude_div_nb</v>
      </c>
      <c r="J23" s="38" t="str">
        <f t="shared" si="1"/>
        <v>la_st_crude_acq_nb</v>
      </c>
      <c r="K23" s="38" t="str">
        <f t="shared" si="1"/>
        <v>la_st_crude_exdisc_nb</v>
      </c>
      <c r="L23" s="38" t="str">
        <f t="shared" si="1"/>
        <v>la_st_crude_tot_p_res_nb</v>
      </c>
      <c r="M23" s="39" t="str">
        <f t="shared" si="1"/>
        <v>la_st_crude_tot_np_res_nb</v>
      </c>
      <c r="N23" s="37" t="str">
        <f t="shared" si="2"/>
        <v>la_st_ng_prod_nb</v>
      </c>
      <c r="O23" s="38" t="str">
        <f t="shared" si="3"/>
        <v>la_st_ng_div_nb</v>
      </c>
      <c r="P23" s="38" t="str">
        <f t="shared" si="3"/>
        <v>la_st_ng_acq_nb</v>
      </c>
      <c r="Q23" s="38" t="str">
        <f t="shared" si="3"/>
        <v>la_st_ng_exdisc_nb</v>
      </c>
      <c r="R23" s="38" t="str">
        <f t="shared" si="3"/>
        <v>la_st_ng_tot_p_res_nb</v>
      </c>
      <c r="S23" s="39" t="str">
        <f t="shared" si="3"/>
        <v>la_st_ng_tot_np_res_nb</v>
      </c>
      <c r="T23" s="40"/>
      <c r="AA23" t="s">
        <v>455</v>
      </c>
    </row>
    <row r="24" spans="1:27" x14ac:dyDescent="0.3">
      <c r="A24" s="8" t="s">
        <v>161</v>
      </c>
      <c r="B24" s="403"/>
      <c r="C24" s="176" t="s">
        <v>162</v>
      </c>
      <c r="D24" s="176" t="s">
        <v>163</v>
      </c>
      <c r="E24" s="184"/>
      <c r="F24" s="184"/>
      <c r="G24" s="176"/>
      <c r="H24" s="29" t="str">
        <f t="shared" si="0"/>
        <v>mi_crude_prod_nb</v>
      </c>
      <c r="I24" s="29" t="str">
        <f t="shared" si="1"/>
        <v>mi_crude_div_nb</v>
      </c>
      <c r="J24" s="29" t="str">
        <f t="shared" si="1"/>
        <v>mi_crude_acq_nb</v>
      </c>
      <c r="K24" s="29" t="str">
        <f t="shared" si="1"/>
        <v>mi_crude_exdisc_nb</v>
      </c>
      <c r="L24" s="29" t="str">
        <f t="shared" si="1"/>
        <v>mi_crude_tot_p_res_nb</v>
      </c>
      <c r="M24" s="29" t="str">
        <f t="shared" si="1"/>
        <v>mi_crude_tot_np_res_nb</v>
      </c>
      <c r="N24" s="29" t="str">
        <f t="shared" si="2"/>
        <v>mi_ng_prod_nb</v>
      </c>
      <c r="O24" s="29" t="str">
        <f t="shared" si="3"/>
        <v>mi_ng_div_nb</v>
      </c>
      <c r="P24" s="29" t="str">
        <f t="shared" si="3"/>
        <v>mi_ng_acq_nb</v>
      </c>
      <c r="Q24" s="29" t="str">
        <f t="shared" si="3"/>
        <v>mi_ng_exdisc_nb</v>
      </c>
      <c r="R24" s="29" t="str">
        <f t="shared" si="3"/>
        <v>mi_ng_tot_p_res_nb</v>
      </c>
      <c r="S24" s="29" t="str">
        <f t="shared" si="3"/>
        <v>mi_ng_tot_np_res_nb</v>
      </c>
      <c r="T24" s="41" t="str">
        <f t="shared" ref="T24:T29" si="6">$C24 &amp; "_p4_comments" &amp; "_tx"</f>
        <v>mi_p4_comments_tx</v>
      </c>
    </row>
    <row r="25" spans="1:27" x14ac:dyDescent="0.3">
      <c r="A25" s="8" t="s">
        <v>164</v>
      </c>
      <c r="B25" s="403"/>
      <c r="C25" s="176" t="s">
        <v>165</v>
      </c>
      <c r="D25" s="176" t="s">
        <v>166</v>
      </c>
      <c r="E25" s="184"/>
      <c r="F25" s="184"/>
      <c r="G25" s="176"/>
      <c r="H25" s="29" t="str">
        <f t="shared" si="0"/>
        <v>ms_crude_prod_nb</v>
      </c>
      <c r="I25" s="29" t="str">
        <f>$C25 &amp; "_crude_" &amp; I$7 &amp; "_nb"</f>
        <v>ms_crude_div_nb</v>
      </c>
      <c r="J25" s="29" t="str">
        <f>$C25 &amp; "_crude_" &amp; J$7 &amp; "_nb"</f>
        <v>ms_crude_acq_nb</v>
      </c>
      <c r="K25" s="29" t="str">
        <f>$C25 &amp; "_crude_" &amp; K$7 &amp; "_nb"</f>
        <v>ms_crude_exdisc_nb</v>
      </c>
      <c r="L25" s="29" t="str">
        <f>$C25 &amp; "_crude_" &amp; L$7 &amp; "_nb"</f>
        <v>ms_crude_tot_p_res_nb</v>
      </c>
      <c r="M25" s="29" t="str">
        <f>$C25 &amp; "_crude_" &amp; M$7 &amp; "_nb"</f>
        <v>ms_crude_tot_np_res_nb</v>
      </c>
      <c r="N25" s="29" t="str">
        <f t="shared" si="2"/>
        <v>ms_ng_prod_nb</v>
      </c>
      <c r="O25" s="29" t="str">
        <f>$C25 &amp; "_ng_" &amp; O$7 &amp; "_nb"</f>
        <v>ms_ng_div_nb</v>
      </c>
      <c r="P25" s="29" t="str">
        <f>$C25 &amp; "_ng_" &amp; P$7 &amp; "_nb"</f>
        <v>ms_ng_acq_nb</v>
      </c>
      <c r="Q25" s="29" t="str">
        <f>$C25 &amp; "_ng_" &amp; Q$7 &amp; "_nb"</f>
        <v>ms_ng_exdisc_nb</v>
      </c>
      <c r="R25" s="29" t="str">
        <f>$C25 &amp; "_ng_" &amp; R$7 &amp; "_nb"</f>
        <v>ms_ng_tot_p_res_nb</v>
      </c>
      <c r="S25" s="29" t="str">
        <f>$C25 &amp; "_ng_" &amp; S$7 &amp; "_nb"</f>
        <v>ms_ng_tot_np_res_nb</v>
      </c>
      <c r="T25" s="41" t="str">
        <f t="shared" si="6"/>
        <v>ms_p4_comments_tx</v>
      </c>
    </row>
    <row r="26" spans="1:27" x14ac:dyDescent="0.3">
      <c r="A26" s="8" t="s">
        <v>167</v>
      </c>
      <c r="B26" s="403"/>
      <c r="C26" s="176" t="s">
        <v>168</v>
      </c>
      <c r="D26" s="176" t="s">
        <v>169</v>
      </c>
      <c r="E26" s="184"/>
      <c r="F26" s="184"/>
      <c r="G26" s="176"/>
      <c r="H26" s="29" t="str">
        <f t="shared" ref="H26:M41" si="7">$C26 &amp; "_crude_" &amp; H$7 &amp; "_nb"</f>
        <v>mt_crude_prod_nb</v>
      </c>
      <c r="I26" s="29" t="str">
        <f t="shared" si="7"/>
        <v>mt_crude_div_nb</v>
      </c>
      <c r="J26" s="29" t="str">
        <f t="shared" si="7"/>
        <v>mt_crude_acq_nb</v>
      </c>
      <c r="K26" s="29" t="str">
        <f t="shared" si="7"/>
        <v>mt_crude_exdisc_nb</v>
      </c>
      <c r="L26" s="29" t="str">
        <f t="shared" si="7"/>
        <v>mt_crude_tot_p_res_nb</v>
      </c>
      <c r="M26" s="29" t="str">
        <f t="shared" si="7"/>
        <v>mt_crude_tot_np_res_nb</v>
      </c>
      <c r="N26" s="29" t="str">
        <f t="shared" ref="N26:S41" si="8">$C26 &amp; "_ng_" &amp; N$7 &amp; "_nb"</f>
        <v>mt_ng_prod_nb</v>
      </c>
      <c r="O26" s="29" t="str">
        <f t="shared" si="8"/>
        <v>mt_ng_div_nb</v>
      </c>
      <c r="P26" s="29" t="str">
        <f t="shared" si="8"/>
        <v>mt_ng_acq_nb</v>
      </c>
      <c r="Q26" s="29" t="str">
        <f t="shared" si="8"/>
        <v>mt_ng_exdisc_nb</v>
      </c>
      <c r="R26" s="29" t="str">
        <f t="shared" si="8"/>
        <v>mt_ng_tot_p_res_nb</v>
      </c>
      <c r="S26" s="29" t="str">
        <f t="shared" si="8"/>
        <v>mt_ng_tot_np_res_nb</v>
      </c>
      <c r="T26" s="41" t="str">
        <f t="shared" si="6"/>
        <v>mt_p4_comments_tx</v>
      </c>
    </row>
    <row r="27" spans="1:27" x14ac:dyDescent="0.3">
      <c r="A27" s="8" t="s">
        <v>170</v>
      </c>
      <c r="B27" s="403"/>
      <c r="C27" s="176" t="s">
        <v>171</v>
      </c>
      <c r="D27" s="176" t="s">
        <v>172</v>
      </c>
      <c r="E27" s="184"/>
      <c r="F27" s="184"/>
      <c r="G27" s="176"/>
      <c r="H27" s="29" t="str">
        <f t="shared" si="7"/>
        <v>ne_crude_prod_nb</v>
      </c>
      <c r="I27" s="29" t="str">
        <f t="shared" si="7"/>
        <v>ne_crude_div_nb</v>
      </c>
      <c r="J27" s="29" t="str">
        <f t="shared" si="7"/>
        <v>ne_crude_acq_nb</v>
      </c>
      <c r="K27" s="29" t="str">
        <f t="shared" si="7"/>
        <v>ne_crude_exdisc_nb</v>
      </c>
      <c r="L27" s="29" t="str">
        <f t="shared" si="7"/>
        <v>ne_crude_tot_p_res_nb</v>
      </c>
      <c r="M27" s="29" t="str">
        <f t="shared" si="7"/>
        <v>ne_crude_tot_np_res_nb</v>
      </c>
      <c r="N27" s="29" t="str">
        <f t="shared" si="8"/>
        <v>ne_ng_prod_nb</v>
      </c>
      <c r="O27" s="29" t="str">
        <f t="shared" si="8"/>
        <v>ne_ng_div_nb</v>
      </c>
      <c r="P27" s="29" t="str">
        <f t="shared" si="8"/>
        <v>ne_ng_acq_nb</v>
      </c>
      <c r="Q27" s="29" t="str">
        <f t="shared" si="8"/>
        <v>ne_ng_exdisc_nb</v>
      </c>
      <c r="R27" s="29" t="str">
        <f t="shared" si="8"/>
        <v>ne_ng_tot_p_res_nb</v>
      </c>
      <c r="S27" s="29" t="str">
        <f t="shared" si="8"/>
        <v>ne_ng_tot_np_res_nb</v>
      </c>
      <c r="T27" s="41" t="str">
        <f t="shared" si="6"/>
        <v>ne_p4_comments_tx</v>
      </c>
    </row>
    <row r="28" spans="1:27" x14ac:dyDescent="0.3">
      <c r="A28" s="21" t="s">
        <v>173</v>
      </c>
      <c r="B28" s="403"/>
      <c r="C28" s="176" t="s">
        <v>174</v>
      </c>
      <c r="D28" s="177" t="s">
        <v>175</v>
      </c>
      <c r="E28" s="178" t="s">
        <v>104</v>
      </c>
      <c r="F28" s="178"/>
      <c r="G28" s="177"/>
      <c r="H28" s="31" t="str">
        <f t="shared" si="7"/>
        <v>nm_e_crude_prod_nb</v>
      </c>
      <c r="I28" s="32" t="str">
        <f t="shared" si="7"/>
        <v>nm_e_crude_div_nb</v>
      </c>
      <c r="J28" s="32" t="str">
        <f t="shared" si="7"/>
        <v>nm_e_crude_acq_nb</v>
      </c>
      <c r="K28" s="32" t="str">
        <f t="shared" si="7"/>
        <v>nm_e_crude_exdisc_nb</v>
      </c>
      <c r="L28" s="32" t="str">
        <f t="shared" si="7"/>
        <v>nm_e_crude_tot_p_res_nb</v>
      </c>
      <c r="M28" s="33" t="str">
        <f t="shared" si="7"/>
        <v>nm_e_crude_tot_np_res_nb</v>
      </c>
      <c r="N28" s="31" t="str">
        <f t="shared" si="8"/>
        <v>nm_e_ng_prod_nb</v>
      </c>
      <c r="O28" s="32" t="str">
        <f t="shared" si="8"/>
        <v>nm_e_ng_div_nb</v>
      </c>
      <c r="P28" s="32" t="str">
        <f t="shared" si="8"/>
        <v>nm_e_ng_acq_nb</v>
      </c>
      <c r="Q28" s="32" t="str">
        <f t="shared" si="8"/>
        <v>nm_e_ng_exdisc_nb</v>
      </c>
      <c r="R28" s="32" t="str">
        <f t="shared" si="8"/>
        <v>nm_e_ng_tot_p_res_nb</v>
      </c>
      <c r="S28" s="33" t="str">
        <f t="shared" si="8"/>
        <v>nm_e_ng_tot_np_res_nb</v>
      </c>
      <c r="T28" s="41" t="str">
        <f t="shared" si="6"/>
        <v>nm_e_p4_comments_tx</v>
      </c>
    </row>
    <row r="29" spans="1:27" x14ac:dyDescent="0.3">
      <c r="A29" s="22" t="s">
        <v>176</v>
      </c>
      <c r="B29" s="403"/>
      <c r="C29" s="176" t="s">
        <v>177</v>
      </c>
      <c r="D29" s="179" t="s">
        <v>175</v>
      </c>
      <c r="E29" s="180" t="s">
        <v>178</v>
      </c>
      <c r="F29" s="180"/>
      <c r="G29" s="179"/>
      <c r="H29" s="34" t="str">
        <f t="shared" si="7"/>
        <v>nm_w_crude_prod_nb</v>
      </c>
      <c r="I29" s="29" t="str">
        <f t="shared" si="7"/>
        <v>nm_w_crude_div_nb</v>
      </c>
      <c r="J29" s="29" t="str">
        <f t="shared" si="7"/>
        <v>nm_w_crude_acq_nb</v>
      </c>
      <c r="K29" s="29" t="str">
        <f t="shared" si="7"/>
        <v>nm_w_crude_exdisc_nb</v>
      </c>
      <c r="L29" s="29" t="str">
        <f t="shared" si="7"/>
        <v>nm_w_crude_tot_p_res_nb</v>
      </c>
      <c r="M29" s="35" t="str">
        <f t="shared" si="7"/>
        <v>nm_w_crude_tot_np_res_nb</v>
      </c>
      <c r="N29" s="34" t="str">
        <f t="shared" si="8"/>
        <v>nm_w_ng_prod_nb</v>
      </c>
      <c r="O29" s="29" t="str">
        <f t="shared" si="8"/>
        <v>nm_w_ng_div_nb</v>
      </c>
      <c r="P29" s="29" t="str">
        <f t="shared" si="8"/>
        <v>nm_w_ng_acq_nb</v>
      </c>
      <c r="Q29" s="29" t="str">
        <f t="shared" si="8"/>
        <v>nm_w_ng_exdisc_nb</v>
      </c>
      <c r="R29" s="29" t="str">
        <f t="shared" si="8"/>
        <v>nm_w_ng_tot_p_res_nb</v>
      </c>
      <c r="S29" s="35" t="str">
        <f t="shared" si="8"/>
        <v>nm_w_ng_tot_np_res_nb</v>
      </c>
      <c r="T29" s="41" t="str">
        <f t="shared" si="6"/>
        <v>nm_w_p4_comments_tx</v>
      </c>
    </row>
    <row r="30" spans="1:27" x14ac:dyDescent="0.3">
      <c r="A30" s="23" t="s">
        <v>179</v>
      </c>
      <c r="B30" s="125"/>
      <c r="C30" s="181" t="s">
        <v>180</v>
      </c>
      <c r="D30" s="182" t="s">
        <v>175</v>
      </c>
      <c r="E30" s="183" t="s">
        <v>140</v>
      </c>
      <c r="F30" s="183"/>
      <c r="G30" s="182"/>
      <c r="H30" s="38" t="str">
        <f t="shared" si="7"/>
        <v>nm_st_crude_prod_nb</v>
      </c>
      <c r="I30" s="38" t="str">
        <f t="shared" si="7"/>
        <v>nm_st_crude_div_nb</v>
      </c>
      <c r="J30" s="38" t="str">
        <f t="shared" si="7"/>
        <v>nm_st_crude_acq_nb</v>
      </c>
      <c r="K30" s="38" t="str">
        <f t="shared" si="7"/>
        <v>nm_st_crude_exdisc_nb</v>
      </c>
      <c r="L30" s="38" t="str">
        <f t="shared" si="7"/>
        <v>nm_st_crude_tot_p_res_nb</v>
      </c>
      <c r="M30" s="39" t="str">
        <f t="shared" si="7"/>
        <v>nm_st_crude_tot_np_res_nb</v>
      </c>
      <c r="N30" s="37" t="str">
        <f t="shared" si="8"/>
        <v>nm_st_ng_prod_nb</v>
      </c>
      <c r="O30" s="38" t="str">
        <f t="shared" si="8"/>
        <v>nm_st_ng_div_nb</v>
      </c>
      <c r="P30" s="38" t="str">
        <f t="shared" si="8"/>
        <v>nm_st_ng_acq_nb</v>
      </c>
      <c r="Q30" s="38" t="str">
        <f t="shared" si="8"/>
        <v>nm_st_ng_exdisc_nb</v>
      </c>
      <c r="R30" s="38" t="str">
        <f t="shared" si="8"/>
        <v>nm_st_ng_tot_p_res_nb</v>
      </c>
      <c r="S30" s="39" t="str">
        <f t="shared" si="8"/>
        <v>nm_st_ng_tot_np_res_nb</v>
      </c>
      <c r="T30" s="40"/>
    </row>
    <row r="31" spans="1:27" x14ac:dyDescent="0.3">
      <c r="A31" s="8" t="s">
        <v>181</v>
      </c>
      <c r="B31" s="403"/>
      <c r="C31" s="176" t="s">
        <v>182</v>
      </c>
      <c r="D31" s="176" t="s">
        <v>183</v>
      </c>
      <c r="E31" s="184"/>
      <c r="F31" s="184"/>
      <c r="G31" s="176"/>
      <c r="H31" s="29" t="str">
        <f t="shared" si="7"/>
        <v>ny_crude_prod_nb</v>
      </c>
      <c r="I31" s="29" t="str">
        <f t="shared" si="7"/>
        <v>ny_crude_div_nb</v>
      </c>
      <c r="J31" s="29" t="str">
        <f t="shared" si="7"/>
        <v>ny_crude_acq_nb</v>
      </c>
      <c r="K31" s="29" t="str">
        <f t="shared" si="7"/>
        <v>ny_crude_exdisc_nb</v>
      </c>
      <c r="L31" s="29" t="str">
        <f t="shared" si="7"/>
        <v>ny_crude_tot_p_res_nb</v>
      </c>
      <c r="M31" s="29" t="str">
        <f t="shared" si="7"/>
        <v>ny_crude_tot_np_res_nb</v>
      </c>
      <c r="N31" s="29" t="str">
        <f t="shared" si="8"/>
        <v>ny_ng_prod_nb</v>
      </c>
      <c r="O31" s="29" t="str">
        <f t="shared" si="8"/>
        <v>ny_ng_div_nb</v>
      </c>
      <c r="P31" s="29" t="str">
        <f t="shared" si="8"/>
        <v>ny_ng_acq_nb</v>
      </c>
      <c r="Q31" s="29" t="str">
        <f t="shared" si="8"/>
        <v>ny_ng_exdisc_nb</v>
      </c>
      <c r="R31" s="29" t="str">
        <f t="shared" si="8"/>
        <v>ny_ng_tot_p_res_nb</v>
      </c>
      <c r="S31" s="29" t="str">
        <f t="shared" si="8"/>
        <v>ny_ng_tot_np_res_nb</v>
      </c>
      <c r="T31" s="41" t="str">
        <f t="shared" ref="T31:T49" si="9">$C31 &amp; "_p4_comments" &amp; "_tx"</f>
        <v>ny_p4_comments_tx</v>
      </c>
    </row>
    <row r="32" spans="1:27" x14ac:dyDescent="0.3">
      <c r="A32" s="8" t="s">
        <v>184</v>
      </c>
      <c r="B32" s="403"/>
      <c r="C32" s="176" t="s">
        <v>185</v>
      </c>
      <c r="D32" s="176" t="s">
        <v>186</v>
      </c>
      <c r="E32" s="184"/>
      <c r="F32" s="184"/>
      <c r="G32" s="176"/>
      <c r="H32" s="29" t="str">
        <f t="shared" si="7"/>
        <v>nd_crude_prod_nb</v>
      </c>
      <c r="I32" s="29" t="str">
        <f t="shared" si="7"/>
        <v>nd_crude_div_nb</v>
      </c>
      <c r="J32" s="29" t="str">
        <f t="shared" si="7"/>
        <v>nd_crude_acq_nb</v>
      </c>
      <c r="K32" s="29" t="str">
        <f t="shared" si="7"/>
        <v>nd_crude_exdisc_nb</v>
      </c>
      <c r="L32" s="29" t="str">
        <f t="shared" si="7"/>
        <v>nd_crude_tot_p_res_nb</v>
      </c>
      <c r="M32" s="29" t="str">
        <f t="shared" si="7"/>
        <v>nd_crude_tot_np_res_nb</v>
      </c>
      <c r="N32" s="29" t="str">
        <f t="shared" si="8"/>
        <v>nd_ng_prod_nb</v>
      </c>
      <c r="O32" s="29" t="str">
        <f t="shared" si="8"/>
        <v>nd_ng_div_nb</v>
      </c>
      <c r="P32" s="29" t="str">
        <f t="shared" si="8"/>
        <v>nd_ng_acq_nb</v>
      </c>
      <c r="Q32" s="29" t="str">
        <f t="shared" si="8"/>
        <v>nd_ng_exdisc_nb</v>
      </c>
      <c r="R32" s="29" t="str">
        <f t="shared" si="8"/>
        <v>nd_ng_tot_p_res_nb</v>
      </c>
      <c r="S32" s="29" t="str">
        <f t="shared" si="8"/>
        <v>nd_ng_tot_np_res_nb</v>
      </c>
      <c r="T32" s="41" t="str">
        <f t="shared" si="9"/>
        <v>nd_p4_comments_tx</v>
      </c>
    </row>
    <row r="33" spans="1:20" x14ac:dyDescent="0.3">
      <c r="A33" s="8" t="s">
        <v>187</v>
      </c>
      <c r="B33" s="403"/>
      <c r="C33" s="176" t="s">
        <v>188</v>
      </c>
      <c r="D33" s="176" t="s">
        <v>189</v>
      </c>
      <c r="E33" s="184"/>
      <c r="F33" s="184"/>
      <c r="G33" s="176"/>
      <c r="H33" s="29" t="str">
        <f t="shared" si="7"/>
        <v>oh_crude_prod_nb</v>
      </c>
      <c r="I33" s="29" t="str">
        <f t="shared" si="7"/>
        <v>oh_crude_div_nb</v>
      </c>
      <c r="J33" s="29" t="str">
        <f t="shared" si="7"/>
        <v>oh_crude_acq_nb</v>
      </c>
      <c r="K33" s="29" t="str">
        <f t="shared" si="7"/>
        <v>oh_crude_exdisc_nb</v>
      </c>
      <c r="L33" s="29" t="str">
        <f t="shared" si="7"/>
        <v>oh_crude_tot_p_res_nb</v>
      </c>
      <c r="M33" s="29" t="str">
        <f t="shared" si="7"/>
        <v>oh_crude_tot_np_res_nb</v>
      </c>
      <c r="N33" s="29" t="str">
        <f t="shared" si="8"/>
        <v>oh_ng_prod_nb</v>
      </c>
      <c r="O33" s="29" t="str">
        <f t="shared" si="8"/>
        <v>oh_ng_div_nb</v>
      </c>
      <c r="P33" s="29" t="str">
        <f t="shared" si="8"/>
        <v>oh_ng_acq_nb</v>
      </c>
      <c r="Q33" s="29" t="str">
        <f t="shared" si="8"/>
        <v>oh_ng_exdisc_nb</v>
      </c>
      <c r="R33" s="29" t="str">
        <f t="shared" si="8"/>
        <v>oh_ng_tot_p_res_nb</v>
      </c>
      <c r="S33" s="29" t="str">
        <f t="shared" si="8"/>
        <v>oh_ng_tot_np_res_nb</v>
      </c>
      <c r="T33" s="41" t="str">
        <f t="shared" si="9"/>
        <v>oh_p4_comments_tx</v>
      </c>
    </row>
    <row r="34" spans="1:20" x14ac:dyDescent="0.3">
      <c r="A34" s="8" t="s">
        <v>190</v>
      </c>
      <c r="B34" s="403"/>
      <c r="C34" s="176" t="s">
        <v>191</v>
      </c>
      <c r="D34" s="176" t="s">
        <v>192</v>
      </c>
      <c r="E34" s="184"/>
      <c r="F34" s="184"/>
      <c r="G34" s="176"/>
      <c r="H34" s="29" t="str">
        <f t="shared" si="7"/>
        <v>ok_crude_prod_nb</v>
      </c>
      <c r="I34" s="29" t="str">
        <f t="shared" si="7"/>
        <v>ok_crude_div_nb</v>
      </c>
      <c r="J34" s="29" t="str">
        <f t="shared" si="7"/>
        <v>ok_crude_acq_nb</v>
      </c>
      <c r="K34" s="29" t="str">
        <f t="shared" si="7"/>
        <v>ok_crude_exdisc_nb</v>
      </c>
      <c r="L34" s="29" t="str">
        <f t="shared" si="7"/>
        <v>ok_crude_tot_p_res_nb</v>
      </c>
      <c r="M34" s="29" t="str">
        <f t="shared" si="7"/>
        <v>ok_crude_tot_np_res_nb</v>
      </c>
      <c r="N34" s="29" t="str">
        <f t="shared" si="8"/>
        <v>ok_ng_prod_nb</v>
      </c>
      <c r="O34" s="29" t="str">
        <f t="shared" si="8"/>
        <v>ok_ng_div_nb</v>
      </c>
      <c r="P34" s="29" t="str">
        <f t="shared" si="8"/>
        <v>ok_ng_acq_nb</v>
      </c>
      <c r="Q34" s="29" t="str">
        <f t="shared" si="8"/>
        <v>ok_ng_exdisc_nb</v>
      </c>
      <c r="R34" s="29" t="str">
        <f t="shared" si="8"/>
        <v>ok_ng_tot_p_res_nb</v>
      </c>
      <c r="S34" s="29" t="str">
        <f t="shared" si="8"/>
        <v>ok_ng_tot_np_res_nb</v>
      </c>
      <c r="T34" s="41" t="str">
        <f t="shared" si="9"/>
        <v>ok_p4_comments_tx</v>
      </c>
    </row>
    <row r="35" spans="1:20" x14ac:dyDescent="0.3">
      <c r="A35" s="8" t="s">
        <v>193</v>
      </c>
      <c r="B35" s="403"/>
      <c r="C35" s="176" t="s">
        <v>194</v>
      </c>
      <c r="D35" s="176" t="s">
        <v>195</v>
      </c>
      <c r="E35" s="184"/>
      <c r="F35" s="184"/>
      <c r="G35" s="176"/>
      <c r="H35" s="29" t="str">
        <f t="shared" si="7"/>
        <v>pa_crude_prod_nb</v>
      </c>
      <c r="I35" s="29" t="str">
        <f t="shared" si="7"/>
        <v>pa_crude_div_nb</v>
      </c>
      <c r="J35" s="29" t="str">
        <f t="shared" si="7"/>
        <v>pa_crude_acq_nb</v>
      </c>
      <c r="K35" s="29" t="str">
        <f t="shared" si="7"/>
        <v>pa_crude_exdisc_nb</v>
      </c>
      <c r="L35" s="29" t="str">
        <f t="shared" si="7"/>
        <v>pa_crude_tot_p_res_nb</v>
      </c>
      <c r="M35" s="29" t="str">
        <f t="shared" si="7"/>
        <v>pa_crude_tot_np_res_nb</v>
      </c>
      <c r="N35" s="29" t="str">
        <f t="shared" si="8"/>
        <v>pa_ng_prod_nb</v>
      </c>
      <c r="O35" s="29" t="str">
        <f t="shared" si="8"/>
        <v>pa_ng_div_nb</v>
      </c>
      <c r="P35" s="29" t="str">
        <f t="shared" si="8"/>
        <v>pa_ng_acq_nb</v>
      </c>
      <c r="Q35" s="29" t="str">
        <f t="shared" si="8"/>
        <v>pa_ng_exdisc_nb</v>
      </c>
      <c r="R35" s="29" t="str">
        <f t="shared" si="8"/>
        <v>pa_ng_tot_p_res_nb</v>
      </c>
      <c r="S35" s="29" t="str">
        <f t="shared" si="8"/>
        <v>pa_ng_tot_np_res_nb</v>
      </c>
      <c r="T35" s="41" t="str">
        <f t="shared" si="9"/>
        <v>pa_p4_comments_tx</v>
      </c>
    </row>
    <row r="36" spans="1:20" x14ac:dyDescent="0.3">
      <c r="A36" s="8" t="s">
        <v>196</v>
      </c>
      <c r="B36" s="403"/>
      <c r="C36" s="176" t="s">
        <v>197</v>
      </c>
      <c r="D36" s="176" t="s">
        <v>198</v>
      </c>
      <c r="E36" s="184"/>
      <c r="F36" s="184"/>
      <c r="G36" s="176"/>
      <c r="H36" s="29" t="str">
        <f t="shared" si="7"/>
        <v>sd_crude_prod_nb</v>
      </c>
      <c r="I36" s="29" t="str">
        <f t="shared" si="7"/>
        <v>sd_crude_div_nb</v>
      </c>
      <c r="J36" s="29" t="str">
        <f t="shared" si="7"/>
        <v>sd_crude_acq_nb</v>
      </c>
      <c r="K36" s="29" t="str">
        <f t="shared" si="7"/>
        <v>sd_crude_exdisc_nb</v>
      </c>
      <c r="L36" s="29" t="str">
        <f t="shared" si="7"/>
        <v>sd_crude_tot_p_res_nb</v>
      </c>
      <c r="M36" s="29" t="str">
        <f t="shared" si="7"/>
        <v>sd_crude_tot_np_res_nb</v>
      </c>
      <c r="N36" s="29" t="str">
        <f t="shared" si="8"/>
        <v>sd_ng_prod_nb</v>
      </c>
      <c r="O36" s="29" t="str">
        <f t="shared" si="8"/>
        <v>sd_ng_div_nb</v>
      </c>
      <c r="P36" s="29" t="str">
        <f t="shared" si="8"/>
        <v>sd_ng_acq_nb</v>
      </c>
      <c r="Q36" s="29" t="str">
        <f t="shared" si="8"/>
        <v>sd_ng_exdisc_nb</v>
      </c>
      <c r="R36" s="29" t="str">
        <f t="shared" si="8"/>
        <v>sd_ng_tot_p_res_nb</v>
      </c>
      <c r="S36" s="29" t="str">
        <f t="shared" si="8"/>
        <v>sd_ng_tot_np_res_nb</v>
      </c>
      <c r="T36" s="41" t="str">
        <f t="shared" si="9"/>
        <v>sd_p4_comments_tx</v>
      </c>
    </row>
    <row r="37" spans="1:20" x14ac:dyDescent="0.3">
      <c r="A37" s="21" t="s">
        <v>199</v>
      </c>
      <c r="B37" s="403"/>
      <c r="C37" s="176" t="s">
        <v>200</v>
      </c>
      <c r="D37" s="177" t="s">
        <v>201</v>
      </c>
      <c r="E37" s="178">
        <v>1</v>
      </c>
      <c r="F37" s="178"/>
      <c r="G37" s="177"/>
      <c r="H37" s="31" t="str">
        <f t="shared" si="7"/>
        <v>tx_d1_crude_prod_nb</v>
      </c>
      <c r="I37" s="32" t="str">
        <f t="shared" si="7"/>
        <v>tx_d1_crude_div_nb</v>
      </c>
      <c r="J37" s="32" t="str">
        <f t="shared" si="7"/>
        <v>tx_d1_crude_acq_nb</v>
      </c>
      <c r="K37" s="32" t="str">
        <f t="shared" si="7"/>
        <v>tx_d1_crude_exdisc_nb</v>
      </c>
      <c r="L37" s="32" t="str">
        <f t="shared" si="7"/>
        <v>tx_d1_crude_tot_p_res_nb</v>
      </c>
      <c r="M37" s="33" t="str">
        <f t="shared" si="7"/>
        <v>tx_d1_crude_tot_np_res_nb</v>
      </c>
      <c r="N37" s="31" t="str">
        <f t="shared" si="8"/>
        <v>tx_d1_ng_prod_nb</v>
      </c>
      <c r="O37" s="32" t="str">
        <f t="shared" si="8"/>
        <v>tx_d1_ng_div_nb</v>
      </c>
      <c r="P37" s="32" t="str">
        <f t="shared" si="8"/>
        <v>tx_d1_ng_acq_nb</v>
      </c>
      <c r="Q37" s="32" t="str">
        <f t="shared" si="8"/>
        <v>tx_d1_ng_exdisc_nb</v>
      </c>
      <c r="R37" s="32" t="str">
        <f t="shared" si="8"/>
        <v>tx_d1_ng_tot_p_res_nb</v>
      </c>
      <c r="S37" s="33" t="str">
        <f t="shared" si="8"/>
        <v>tx_d1_ng_tot_np_res_nb</v>
      </c>
      <c r="T37" s="41" t="str">
        <f t="shared" si="9"/>
        <v>tx_d1_p4_comments_tx</v>
      </c>
    </row>
    <row r="38" spans="1:20" x14ac:dyDescent="0.3">
      <c r="A38" s="22" t="s">
        <v>202</v>
      </c>
      <c r="B38" s="403"/>
      <c r="C38" s="176" t="s">
        <v>203</v>
      </c>
      <c r="D38" s="179" t="s">
        <v>201</v>
      </c>
      <c r="E38" s="180">
        <v>2</v>
      </c>
      <c r="F38" s="180"/>
      <c r="G38" s="179"/>
      <c r="H38" s="34" t="str">
        <f t="shared" si="7"/>
        <v>tx_d2_on_crude_prod_nb</v>
      </c>
      <c r="I38" s="29" t="str">
        <f t="shared" si="7"/>
        <v>tx_d2_on_crude_div_nb</v>
      </c>
      <c r="J38" s="29" t="str">
        <f t="shared" si="7"/>
        <v>tx_d2_on_crude_acq_nb</v>
      </c>
      <c r="K38" s="29" t="str">
        <f t="shared" si="7"/>
        <v>tx_d2_on_crude_exdisc_nb</v>
      </c>
      <c r="L38" s="29" t="str">
        <f t="shared" si="7"/>
        <v>tx_d2_on_crude_tot_p_res_nb</v>
      </c>
      <c r="M38" s="35" t="str">
        <f t="shared" si="7"/>
        <v>tx_d2_on_crude_tot_np_res_nb</v>
      </c>
      <c r="N38" s="34" t="str">
        <f t="shared" si="8"/>
        <v>tx_d2_on_ng_prod_nb</v>
      </c>
      <c r="O38" s="29" t="str">
        <f t="shared" si="8"/>
        <v>tx_d2_on_ng_div_nb</v>
      </c>
      <c r="P38" s="29" t="str">
        <f t="shared" si="8"/>
        <v>tx_d2_on_ng_acq_nb</v>
      </c>
      <c r="Q38" s="29" t="str">
        <f t="shared" si="8"/>
        <v>tx_d2_on_ng_exdisc_nb</v>
      </c>
      <c r="R38" s="29" t="str">
        <f t="shared" si="8"/>
        <v>tx_d2_on_ng_tot_p_res_nb</v>
      </c>
      <c r="S38" s="35" t="str">
        <f t="shared" si="8"/>
        <v>tx_d2_on_ng_tot_np_res_nb</v>
      </c>
      <c r="T38" s="41" t="str">
        <f t="shared" si="9"/>
        <v>tx_d2_on_p4_comments_tx</v>
      </c>
    </row>
    <row r="39" spans="1:20" x14ac:dyDescent="0.3">
      <c r="A39" s="22" t="s">
        <v>204</v>
      </c>
      <c r="B39" s="403"/>
      <c r="C39" s="176" t="s">
        <v>205</v>
      </c>
      <c r="D39" s="179" t="s">
        <v>201</v>
      </c>
      <c r="E39" s="180">
        <v>3</v>
      </c>
      <c r="F39" s="180"/>
      <c r="G39" s="179"/>
      <c r="H39" s="34" t="str">
        <f t="shared" si="7"/>
        <v>tx_d3_on_crude_prod_nb</v>
      </c>
      <c r="I39" s="29" t="str">
        <f t="shared" si="7"/>
        <v>tx_d3_on_crude_div_nb</v>
      </c>
      <c r="J39" s="29" t="str">
        <f t="shared" si="7"/>
        <v>tx_d3_on_crude_acq_nb</v>
      </c>
      <c r="K39" s="29" t="str">
        <f t="shared" si="7"/>
        <v>tx_d3_on_crude_exdisc_nb</v>
      </c>
      <c r="L39" s="29" t="str">
        <f t="shared" si="7"/>
        <v>tx_d3_on_crude_tot_p_res_nb</v>
      </c>
      <c r="M39" s="35" t="str">
        <f t="shared" si="7"/>
        <v>tx_d3_on_crude_tot_np_res_nb</v>
      </c>
      <c r="N39" s="34" t="str">
        <f t="shared" si="8"/>
        <v>tx_d3_on_ng_prod_nb</v>
      </c>
      <c r="O39" s="29" t="str">
        <f t="shared" si="8"/>
        <v>tx_d3_on_ng_div_nb</v>
      </c>
      <c r="P39" s="29" t="str">
        <f t="shared" si="8"/>
        <v>tx_d3_on_ng_acq_nb</v>
      </c>
      <c r="Q39" s="29" t="str">
        <f t="shared" si="8"/>
        <v>tx_d3_on_ng_exdisc_nb</v>
      </c>
      <c r="R39" s="29" t="str">
        <f t="shared" si="8"/>
        <v>tx_d3_on_ng_tot_p_res_nb</v>
      </c>
      <c r="S39" s="35" t="str">
        <f t="shared" si="8"/>
        <v>tx_d3_on_ng_tot_np_res_nb</v>
      </c>
      <c r="T39" s="41" t="str">
        <f t="shared" si="9"/>
        <v>tx_d3_on_p4_comments_tx</v>
      </c>
    </row>
    <row r="40" spans="1:20" x14ac:dyDescent="0.3">
      <c r="A40" s="22" t="s">
        <v>206</v>
      </c>
      <c r="B40" s="403"/>
      <c r="C40" s="176" t="s">
        <v>207</v>
      </c>
      <c r="D40" s="179" t="s">
        <v>201</v>
      </c>
      <c r="E40" s="180">
        <v>4</v>
      </c>
      <c r="F40" s="180"/>
      <c r="G40" s="179"/>
      <c r="H40" s="34" t="str">
        <f t="shared" si="7"/>
        <v>tx_d4_on_crude_prod_nb</v>
      </c>
      <c r="I40" s="29" t="str">
        <f t="shared" si="7"/>
        <v>tx_d4_on_crude_div_nb</v>
      </c>
      <c r="J40" s="29" t="str">
        <f t="shared" si="7"/>
        <v>tx_d4_on_crude_acq_nb</v>
      </c>
      <c r="K40" s="29" t="str">
        <f t="shared" si="7"/>
        <v>tx_d4_on_crude_exdisc_nb</v>
      </c>
      <c r="L40" s="29" t="str">
        <f t="shared" si="7"/>
        <v>tx_d4_on_crude_tot_p_res_nb</v>
      </c>
      <c r="M40" s="35" t="str">
        <f t="shared" si="7"/>
        <v>tx_d4_on_crude_tot_np_res_nb</v>
      </c>
      <c r="N40" s="34" t="str">
        <f t="shared" si="8"/>
        <v>tx_d4_on_ng_prod_nb</v>
      </c>
      <c r="O40" s="29" t="str">
        <f t="shared" si="8"/>
        <v>tx_d4_on_ng_div_nb</v>
      </c>
      <c r="P40" s="29" t="str">
        <f t="shared" si="8"/>
        <v>tx_d4_on_ng_acq_nb</v>
      </c>
      <c r="Q40" s="29" t="str">
        <f t="shared" si="8"/>
        <v>tx_d4_on_ng_exdisc_nb</v>
      </c>
      <c r="R40" s="29" t="str">
        <f t="shared" si="8"/>
        <v>tx_d4_on_ng_tot_p_res_nb</v>
      </c>
      <c r="S40" s="35" t="str">
        <f t="shared" si="8"/>
        <v>tx_d4_on_ng_tot_np_res_nb</v>
      </c>
      <c r="T40" s="41" t="str">
        <f t="shared" si="9"/>
        <v>tx_d4_on_p4_comments_tx</v>
      </c>
    </row>
    <row r="41" spans="1:20" x14ac:dyDescent="0.3">
      <c r="A41" s="22" t="s">
        <v>208</v>
      </c>
      <c r="B41" s="403"/>
      <c r="C41" s="176" t="s">
        <v>209</v>
      </c>
      <c r="D41" s="179" t="s">
        <v>201</v>
      </c>
      <c r="E41" s="180">
        <v>5</v>
      </c>
      <c r="F41" s="180"/>
      <c r="G41" s="179"/>
      <c r="H41" s="34" t="str">
        <f t="shared" si="7"/>
        <v>tx_d5_crude_prod_nb</v>
      </c>
      <c r="I41" s="29" t="str">
        <f t="shared" si="7"/>
        <v>tx_d5_crude_div_nb</v>
      </c>
      <c r="J41" s="29" t="str">
        <f t="shared" si="7"/>
        <v>tx_d5_crude_acq_nb</v>
      </c>
      <c r="K41" s="29" t="str">
        <f t="shared" si="7"/>
        <v>tx_d5_crude_exdisc_nb</v>
      </c>
      <c r="L41" s="29" t="str">
        <f t="shared" si="7"/>
        <v>tx_d5_crude_tot_p_res_nb</v>
      </c>
      <c r="M41" s="35" t="str">
        <f t="shared" si="7"/>
        <v>tx_d5_crude_tot_np_res_nb</v>
      </c>
      <c r="N41" s="34" t="str">
        <f t="shared" si="8"/>
        <v>tx_d5_ng_prod_nb</v>
      </c>
      <c r="O41" s="29" t="str">
        <f t="shared" si="8"/>
        <v>tx_d5_ng_div_nb</v>
      </c>
      <c r="P41" s="29" t="str">
        <f t="shared" si="8"/>
        <v>tx_d5_ng_acq_nb</v>
      </c>
      <c r="Q41" s="29" t="str">
        <f t="shared" si="8"/>
        <v>tx_d5_ng_exdisc_nb</v>
      </c>
      <c r="R41" s="29" t="str">
        <f t="shared" si="8"/>
        <v>tx_d5_ng_tot_p_res_nb</v>
      </c>
      <c r="S41" s="35" t="str">
        <f t="shared" si="8"/>
        <v>tx_d5_ng_tot_np_res_nb</v>
      </c>
      <c r="T41" s="41" t="str">
        <f t="shared" si="9"/>
        <v>tx_d5_p4_comments_tx</v>
      </c>
    </row>
    <row r="42" spans="1:20" x14ac:dyDescent="0.3">
      <c r="A42" s="22" t="s">
        <v>210</v>
      </c>
      <c r="B42" s="403"/>
      <c r="C42" s="176" t="s">
        <v>211</v>
      </c>
      <c r="D42" s="179" t="s">
        <v>201</v>
      </c>
      <c r="E42" s="180">
        <v>6</v>
      </c>
      <c r="F42" s="180"/>
      <c r="G42" s="179"/>
      <c r="H42" s="34" t="str">
        <f t="shared" ref="H42:M57" si="10">$C42 &amp; "_crude_" &amp; H$7 &amp; "_nb"</f>
        <v>tx_d6_crude_prod_nb</v>
      </c>
      <c r="I42" s="29" t="str">
        <f t="shared" si="10"/>
        <v>tx_d6_crude_div_nb</v>
      </c>
      <c r="J42" s="29" t="str">
        <f t="shared" si="10"/>
        <v>tx_d6_crude_acq_nb</v>
      </c>
      <c r="K42" s="29" t="str">
        <f t="shared" si="10"/>
        <v>tx_d6_crude_exdisc_nb</v>
      </c>
      <c r="L42" s="29" t="str">
        <f t="shared" si="10"/>
        <v>tx_d6_crude_tot_p_res_nb</v>
      </c>
      <c r="M42" s="35" t="str">
        <f t="shared" si="10"/>
        <v>tx_d6_crude_tot_np_res_nb</v>
      </c>
      <c r="N42" s="34" t="str">
        <f t="shared" ref="N42:S57" si="11">$C42 &amp; "_ng_" &amp; N$7 &amp; "_nb"</f>
        <v>tx_d6_ng_prod_nb</v>
      </c>
      <c r="O42" s="29" t="str">
        <f t="shared" si="11"/>
        <v>tx_d6_ng_div_nb</v>
      </c>
      <c r="P42" s="29" t="str">
        <f t="shared" si="11"/>
        <v>tx_d6_ng_acq_nb</v>
      </c>
      <c r="Q42" s="29" t="str">
        <f t="shared" si="11"/>
        <v>tx_d6_ng_exdisc_nb</v>
      </c>
      <c r="R42" s="29" t="str">
        <f t="shared" si="11"/>
        <v>tx_d6_ng_tot_p_res_nb</v>
      </c>
      <c r="S42" s="35" t="str">
        <f t="shared" si="11"/>
        <v>tx_d6_ng_tot_np_res_nb</v>
      </c>
      <c r="T42" s="41" t="str">
        <f t="shared" si="9"/>
        <v>tx_d6_p4_comments_tx</v>
      </c>
    </row>
    <row r="43" spans="1:20" x14ac:dyDescent="0.3">
      <c r="A43" s="22" t="s">
        <v>212</v>
      </c>
      <c r="B43" s="403"/>
      <c r="C43" s="176" t="s">
        <v>213</v>
      </c>
      <c r="D43" s="179" t="s">
        <v>201</v>
      </c>
      <c r="E43" s="180" t="s">
        <v>214</v>
      </c>
      <c r="F43" s="180"/>
      <c r="G43" s="179"/>
      <c r="H43" s="34" t="str">
        <f t="shared" si="10"/>
        <v>tx_d7b_crude_prod_nb</v>
      </c>
      <c r="I43" s="29" t="str">
        <f t="shared" si="10"/>
        <v>tx_d7b_crude_div_nb</v>
      </c>
      <c r="J43" s="29" t="str">
        <f t="shared" si="10"/>
        <v>tx_d7b_crude_acq_nb</v>
      </c>
      <c r="K43" s="29" t="str">
        <f t="shared" si="10"/>
        <v>tx_d7b_crude_exdisc_nb</v>
      </c>
      <c r="L43" s="29" t="str">
        <f t="shared" si="10"/>
        <v>tx_d7b_crude_tot_p_res_nb</v>
      </c>
      <c r="M43" s="35" t="str">
        <f t="shared" si="10"/>
        <v>tx_d7b_crude_tot_np_res_nb</v>
      </c>
      <c r="N43" s="34" t="str">
        <f t="shared" si="11"/>
        <v>tx_d7b_ng_prod_nb</v>
      </c>
      <c r="O43" s="29" t="str">
        <f t="shared" si="11"/>
        <v>tx_d7b_ng_div_nb</v>
      </c>
      <c r="P43" s="29" t="str">
        <f t="shared" si="11"/>
        <v>tx_d7b_ng_acq_nb</v>
      </c>
      <c r="Q43" s="29" t="str">
        <f t="shared" si="11"/>
        <v>tx_d7b_ng_exdisc_nb</v>
      </c>
      <c r="R43" s="29" t="str">
        <f t="shared" si="11"/>
        <v>tx_d7b_ng_tot_p_res_nb</v>
      </c>
      <c r="S43" s="35" t="str">
        <f t="shared" si="11"/>
        <v>tx_d7b_ng_tot_np_res_nb</v>
      </c>
      <c r="T43" s="41" t="str">
        <f t="shared" si="9"/>
        <v>tx_d7b_p4_comments_tx</v>
      </c>
    </row>
    <row r="44" spans="1:20" x14ac:dyDescent="0.3">
      <c r="A44" s="22" t="s">
        <v>215</v>
      </c>
      <c r="B44" s="403"/>
      <c r="C44" s="176" t="s">
        <v>216</v>
      </c>
      <c r="D44" s="179" t="s">
        <v>201</v>
      </c>
      <c r="E44" s="180" t="s">
        <v>217</v>
      </c>
      <c r="F44" s="180"/>
      <c r="G44" s="179"/>
      <c r="H44" s="34" t="str">
        <f t="shared" si="10"/>
        <v>tx_d7c_crude_prod_nb</v>
      </c>
      <c r="I44" s="29" t="str">
        <f t="shared" si="10"/>
        <v>tx_d7c_crude_div_nb</v>
      </c>
      <c r="J44" s="29" t="str">
        <f t="shared" si="10"/>
        <v>tx_d7c_crude_acq_nb</v>
      </c>
      <c r="K44" s="29" t="str">
        <f t="shared" si="10"/>
        <v>tx_d7c_crude_exdisc_nb</v>
      </c>
      <c r="L44" s="29" t="str">
        <f t="shared" si="10"/>
        <v>tx_d7c_crude_tot_p_res_nb</v>
      </c>
      <c r="M44" s="35" t="str">
        <f t="shared" si="10"/>
        <v>tx_d7c_crude_tot_np_res_nb</v>
      </c>
      <c r="N44" s="34" t="str">
        <f t="shared" si="11"/>
        <v>tx_d7c_ng_prod_nb</v>
      </c>
      <c r="O44" s="29" t="str">
        <f t="shared" si="11"/>
        <v>tx_d7c_ng_div_nb</v>
      </c>
      <c r="P44" s="29" t="str">
        <f t="shared" si="11"/>
        <v>tx_d7c_ng_acq_nb</v>
      </c>
      <c r="Q44" s="29" t="str">
        <f t="shared" si="11"/>
        <v>tx_d7c_ng_exdisc_nb</v>
      </c>
      <c r="R44" s="29" t="str">
        <f t="shared" si="11"/>
        <v>tx_d7c_ng_tot_p_res_nb</v>
      </c>
      <c r="S44" s="35" t="str">
        <f t="shared" si="11"/>
        <v>tx_d7c_ng_tot_np_res_nb</v>
      </c>
      <c r="T44" s="41" t="str">
        <f t="shared" si="9"/>
        <v>tx_d7c_p4_comments_tx</v>
      </c>
    </row>
    <row r="45" spans="1:20" x14ac:dyDescent="0.3">
      <c r="A45" s="22" t="s">
        <v>218</v>
      </c>
      <c r="B45" s="403"/>
      <c r="C45" s="176" t="s">
        <v>219</v>
      </c>
      <c r="D45" s="179" t="s">
        <v>201</v>
      </c>
      <c r="E45" s="180">
        <v>8</v>
      </c>
      <c r="F45" s="180"/>
      <c r="G45" s="179"/>
      <c r="H45" s="34" t="str">
        <f t="shared" si="10"/>
        <v>tx_d8_crude_prod_nb</v>
      </c>
      <c r="I45" s="29" t="str">
        <f t="shared" si="10"/>
        <v>tx_d8_crude_div_nb</v>
      </c>
      <c r="J45" s="29" t="str">
        <f t="shared" si="10"/>
        <v>tx_d8_crude_acq_nb</v>
      </c>
      <c r="K45" s="29" t="str">
        <f t="shared" si="10"/>
        <v>tx_d8_crude_exdisc_nb</v>
      </c>
      <c r="L45" s="29" t="str">
        <f t="shared" si="10"/>
        <v>tx_d8_crude_tot_p_res_nb</v>
      </c>
      <c r="M45" s="35" t="str">
        <f t="shared" si="10"/>
        <v>tx_d8_crude_tot_np_res_nb</v>
      </c>
      <c r="N45" s="34" t="str">
        <f t="shared" si="11"/>
        <v>tx_d8_ng_prod_nb</v>
      </c>
      <c r="O45" s="29" t="str">
        <f t="shared" si="11"/>
        <v>tx_d8_ng_div_nb</v>
      </c>
      <c r="P45" s="29" t="str">
        <f t="shared" si="11"/>
        <v>tx_d8_ng_acq_nb</v>
      </c>
      <c r="Q45" s="29" t="str">
        <f t="shared" si="11"/>
        <v>tx_d8_ng_exdisc_nb</v>
      </c>
      <c r="R45" s="29" t="str">
        <f t="shared" si="11"/>
        <v>tx_d8_ng_tot_p_res_nb</v>
      </c>
      <c r="S45" s="35" t="str">
        <f t="shared" si="11"/>
        <v>tx_d8_ng_tot_np_res_nb</v>
      </c>
      <c r="T45" s="41" t="str">
        <f t="shared" si="9"/>
        <v>tx_d8_p4_comments_tx</v>
      </c>
    </row>
    <row r="46" spans="1:20" x14ac:dyDescent="0.3">
      <c r="A46" s="22" t="s">
        <v>220</v>
      </c>
      <c r="B46" s="403"/>
      <c r="C46" s="176" t="s">
        <v>221</v>
      </c>
      <c r="D46" s="179" t="s">
        <v>201</v>
      </c>
      <c r="E46" s="180" t="s">
        <v>222</v>
      </c>
      <c r="F46" s="180"/>
      <c r="G46" s="179"/>
      <c r="H46" s="34" t="str">
        <f t="shared" si="10"/>
        <v>tx_d8a_crude_prod_nb</v>
      </c>
      <c r="I46" s="29" t="str">
        <f t="shared" si="10"/>
        <v>tx_d8a_crude_div_nb</v>
      </c>
      <c r="J46" s="29" t="str">
        <f t="shared" si="10"/>
        <v>tx_d8a_crude_acq_nb</v>
      </c>
      <c r="K46" s="29" t="str">
        <f t="shared" si="10"/>
        <v>tx_d8a_crude_exdisc_nb</v>
      </c>
      <c r="L46" s="29" t="str">
        <f t="shared" si="10"/>
        <v>tx_d8a_crude_tot_p_res_nb</v>
      </c>
      <c r="M46" s="35" t="str">
        <f t="shared" si="10"/>
        <v>tx_d8a_crude_tot_np_res_nb</v>
      </c>
      <c r="N46" s="34" t="str">
        <f t="shared" si="11"/>
        <v>tx_d8a_ng_prod_nb</v>
      </c>
      <c r="O46" s="29" t="str">
        <f t="shared" si="11"/>
        <v>tx_d8a_ng_div_nb</v>
      </c>
      <c r="P46" s="29" t="str">
        <f t="shared" si="11"/>
        <v>tx_d8a_ng_acq_nb</v>
      </c>
      <c r="Q46" s="29" t="str">
        <f t="shared" si="11"/>
        <v>tx_d8a_ng_exdisc_nb</v>
      </c>
      <c r="R46" s="29" t="str">
        <f t="shared" si="11"/>
        <v>tx_d8a_ng_tot_p_res_nb</v>
      </c>
      <c r="S46" s="35" t="str">
        <f t="shared" si="11"/>
        <v>tx_d8a_ng_tot_np_res_nb</v>
      </c>
      <c r="T46" s="41" t="str">
        <f t="shared" si="9"/>
        <v>tx_d8a_p4_comments_tx</v>
      </c>
    </row>
    <row r="47" spans="1:20" x14ac:dyDescent="0.3">
      <c r="A47" s="22" t="s">
        <v>223</v>
      </c>
      <c r="B47" s="403"/>
      <c r="C47" s="176" t="s">
        <v>224</v>
      </c>
      <c r="D47" s="179" t="s">
        <v>201</v>
      </c>
      <c r="E47" s="180">
        <v>9</v>
      </c>
      <c r="F47" s="180"/>
      <c r="G47" s="179"/>
      <c r="H47" s="34" t="str">
        <f t="shared" si="10"/>
        <v>tx_d9_crude_prod_nb</v>
      </c>
      <c r="I47" s="29" t="str">
        <f t="shared" si="10"/>
        <v>tx_d9_crude_div_nb</v>
      </c>
      <c r="J47" s="29" t="str">
        <f t="shared" si="10"/>
        <v>tx_d9_crude_acq_nb</v>
      </c>
      <c r="K47" s="29" t="str">
        <f t="shared" si="10"/>
        <v>tx_d9_crude_exdisc_nb</v>
      </c>
      <c r="L47" s="29" t="str">
        <f t="shared" si="10"/>
        <v>tx_d9_crude_tot_p_res_nb</v>
      </c>
      <c r="M47" s="35" t="str">
        <f t="shared" si="10"/>
        <v>tx_d9_crude_tot_np_res_nb</v>
      </c>
      <c r="N47" s="34" t="str">
        <f t="shared" si="11"/>
        <v>tx_d9_ng_prod_nb</v>
      </c>
      <c r="O47" s="29" t="str">
        <f t="shared" si="11"/>
        <v>tx_d9_ng_div_nb</v>
      </c>
      <c r="P47" s="29" t="str">
        <f t="shared" si="11"/>
        <v>tx_d9_ng_acq_nb</v>
      </c>
      <c r="Q47" s="29" t="str">
        <f t="shared" si="11"/>
        <v>tx_d9_ng_exdisc_nb</v>
      </c>
      <c r="R47" s="29" t="str">
        <f t="shared" si="11"/>
        <v>tx_d9_ng_tot_p_res_nb</v>
      </c>
      <c r="S47" s="35" t="str">
        <f t="shared" si="11"/>
        <v>tx_d9_ng_tot_np_res_nb</v>
      </c>
      <c r="T47" s="41" t="str">
        <f t="shared" si="9"/>
        <v>tx_d9_p4_comments_tx</v>
      </c>
    </row>
    <row r="48" spans="1:20" x14ac:dyDescent="0.3">
      <c r="A48" s="22" t="s">
        <v>225</v>
      </c>
      <c r="B48" s="403"/>
      <c r="C48" s="176" t="s">
        <v>226</v>
      </c>
      <c r="D48" s="179" t="s">
        <v>201</v>
      </c>
      <c r="E48" s="180">
        <v>10</v>
      </c>
      <c r="F48" s="180"/>
      <c r="G48" s="179"/>
      <c r="H48" s="34" t="str">
        <f t="shared" si="10"/>
        <v>tx_d10_crude_prod_nb</v>
      </c>
      <c r="I48" s="29" t="str">
        <f t="shared" si="10"/>
        <v>tx_d10_crude_div_nb</v>
      </c>
      <c r="J48" s="29" t="str">
        <f t="shared" si="10"/>
        <v>tx_d10_crude_acq_nb</v>
      </c>
      <c r="K48" s="29" t="str">
        <f t="shared" si="10"/>
        <v>tx_d10_crude_exdisc_nb</v>
      </c>
      <c r="L48" s="29" t="str">
        <f t="shared" si="10"/>
        <v>tx_d10_crude_tot_p_res_nb</v>
      </c>
      <c r="M48" s="35" t="str">
        <f t="shared" si="10"/>
        <v>tx_d10_crude_tot_np_res_nb</v>
      </c>
      <c r="N48" s="34" t="str">
        <f t="shared" si="11"/>
        <v>tx_d10_ng_prod_nb</v>
      </c>
      <c r="O48" s="29" t="str">
        <f t="shared" si="11"/>
        <v>tx_d10_ng_div_nb</v>
      </c>
      <c r="P48" s="29" t="str">
        <f t="shared" si="11"/>
        <v>tx_d10_ng_acq_nb</v>
      </c>
      <c r="Q48" s="29" t="str">
        <f t="shared" si="11"/>
        <v>tx_d10_ng_exdisc_nb</v>
      </c>
      <c r="R48" s="29" t="str">
        <f t="shared" si="11"/>
        <v>tx_d10_ng_tot_p_res_nb</v>
      </c>
      <c r="S48" s="35" t="str">
        <f t="shared" si="11"/>
        <v>tx_d10_ng_tot_np_res_nb</v>
      </c>
      <c r="T48" s="41" t="str">
        <f t="shared" si="9"/>
        <v>tx_d10_p4_comments_tx</v>
      </c>
    </row>
    <row r="49" spans="1:20" x14ac:dyDescent="0.3">
      <c r="A49" s="22" t="s">
        <v>227</v>
      </c>
      <c r="B49" s="403"/>
      <c r="C49" s="176" t="s">
        <v>228</v>
      </c>
      <c r="D49" s="179" t="s">
        <v>201</v>
      </c>
      <c r="E49" s="180">
        <v>99</v>
      </c>
      <c r="F49" s="180"/>
      <c r="G49" s="179"/>
      <c r="H49" s="34" t="str">
        <f t="shared" si="10"/>
        <v>tx_off_crude_prod_nb</v>
      </c>
      <c r="I49" s="29" t="str">
        <f t="shared" si="10"/>
        <v>tx_off_crude_div_nb</v>
      </c>
      <c r="J49" s="29" t="str">
        <f t="shared" si="10"/>
        <v>tx_off_crude_acq_nb</v>
      </c>
      <c r="K49" s="29" t="str">
        <f t="shared" si="10"/>
        <v>tx_off_crude_exdisc_nb</v>
      </c>
      <c r="L49" s="29" t="str">
        <f t="shared" si="10"/>
        <v>tx_off_crude_tot_p_res_nb</v>
      </c>
      <c r="M49" s="35" t="str">
        <f t="shared" si="10"/>
        <v>tx_off_crude_tot_np_res_nb</v>
      </c>
      <c r="N49" s="34" t="str">
        <f t="shared" si="11"/>
        <v>tx_off_ng_prod_nb</v>
      </c>
      <c r="O49" s="29" t="str">
        <f t="shared" si="11"/>
        <v>tx_off_ng_div_nb</v>
      </c>
      <c r="P49" s="29" t="str">
        <f t="shared" si="11"/>
        <v>tx_off_ng_acq_nb</v>
      </c>
      <c r="Q49" s="29" t="str">
        <f t="shared" si="11"/>
        <v>tx_off_ng_exdisc_nb</v>
      </c>
      <c r="R49" s="29" t="str">
        <f t="shared" si="11"/>
        <v>tx_off_ng_tot_p_res_nb</v>
      </c>
      <c r="S49" s="35" t="str">
        <f t="shared" si="11"/>
        <v>tx_off_ng_tot_np_res_nb</v>
      </c>
      <c r="T49" s="41" t="str">
        <f t="shared" si="9"/>
        <v>tx_off_p4_comments_tx</v>
      </c>
    </row>
    <row r="50" spans="1:20" x14ac:dyDescent="0.3">
      <c r="A50" s="23" t="s">
        <v>229</v>
      </c>
      <c r="B50" s="125"/>
      <c r="C50" s="181" t="s">
        <v>230</v>
      </c>
      <c r="D50" s="182" t="s">
        <v>201</v>
      </c>
      <c r="E50" s="183" t="s">
        <v>140</v>
      </c>
      <c r="F50" s="183"/>
      <c r="G50" s="182"/>
      <c r="H50" s="156" t="str">
        <f t="shared" si="10"/>
        <v>tx_st_crude_prod_nb</v>
      </c>
      <c r="I50" s="156" t="str">
        <f t="shared" si="10"/>
        <v>tx_st_crude_div_nb</v>
      </c>
      <c r="J50" s="156" t="str">
        <f t="shared" si="10"/>
        <v>tx_st_crude_acq_nb</v>
      </c>
      <c r="K50" s="156" t="str">
        <f t="shared" si="10"/>
        <v>tx_st_crude_exdisc_nb</v>
      </c>
      <c r="L50" s="156" t="str">
        <f t="shared" si="10"/>
        <v>tx_st_crude_tot_p_res_nb</v>
      </c>
      <c r="M50" s="157" t="str">
        <f t="shared" si="10"/>
        <v>tx_st_crude_tot_np_res_nb</v>
      </c>
      <c r="N50" s="158" t="str">
        <f t="shared" si="11"/>
        <v>tx_st_ng_prod_nb</v>
      </c>
      <c r="O50" s="156" t="str">
        <f t="shared" si="11"/>
        <v>tx_st_ng_div_nb</v>
      </c>
      <c r="P50" s="156" t="str">
        <f t="shared" si="11"/>
        <v>tx_st_ng_acq_nb</v>
      </c>
      <c r="Q50" s="156" t="str">
        <f t="shared" si="11"/>
        <v>tx_st_ng_exdisc_nb</v>
      </c>
      <c r="R50" s="156" t="str">
        <f t="shared" si="11"/>
        <v>tx_st_ng_tot_p_res_nb</v>
      </c>
      <c r="S50" s="157" t="str">
        <f t="shared" si="11"/>
        <v>tx_st_ng_tot_np_res_nb</v>
      </c>
      <c r="T50" s="40"/>
    </row>
    <row r="51" spans="1:20" x14ac:dyDescent="0.3">
      <c r="A51" s="8" t="s">
        <v>231</v>
      </c>
      <c r="B51" s="403"/>
      <c r="C51" s="176" t="s">
        <v>232</v>
      </c>
      <c r="D51" s="176" t="s">
        <v>233</v>
      </c>
      <c r="E51" s="184"/>
      <c r="F51" s="184"/>
      <c r="G51" s="176"/>
      <c r="H51" s="29" t="str">
        <f t="shared" si="10"/>
        <v>ut_crude_prod_nb</v>
      </c>
      <c r="I51" s="29" t="str">
        <f t="shared" si="10"/>
        <v>ut_crude_div_nb</v>
      </c>
      <c r="J51" s="29" t="str">
        <f t="shared" si="10"/>
        <v>ut_crude_acq_nb</v>
      </c>
      <c r="K51" s="29" t="str">
        <f t="shared" si="10"/>
        <v>ut_crude_exdisc_nb</v>
      </c>
      <c r="L51" s="29" t="str">
        <f t="shared" si="10"/>
        <v>ut_crude_tot_p_res_nb</v>
      </c>
      <c r="M51" s="29" t="str">
        <f t="shared" si="10"/>
        <v>ut_crude_tot_np_res_nb</v>
      </c>
      <c r="N51" s="29" t="str">
        <f t="shared" si="11"/>
        <v>ut_ng_prod_nb</v>
      </c>
      <c r="O51" s="29" t="str">
        <f t="shared" si="11"/>
        <v>ut_ng_div_nb</v>
      </c>
      <c r="P51" s="29" t="str">
        <f t="shared" si="11"/>
        <v>ut_ng_acq_nb</v>
      </c>
      <c r="Q51" s="29" t="str">
        <f t="shared" si="11"/>
        <v>ut_ng_exdisc_nb</v>
      </c>
      <c r="R51" s="29" t="str">
        <f t="shared" si="11"/>
        <v>ut_ng_tot_p_res_nb</v>
      </c>
      <c r="S51" s="29" t="str">
        <f t="shared" si="11"/>
        <v>ut_ng_tot_np_res_nb</v>
      </c>
      <c r="T51" s="41" t="str">
        <f t="shared" ref="T51:T57" si="12">$C51 &amp; "_p4_comments" &amp; "_tx"</f>
        <v>ut_p4_comments_tx</v>
      </c>
    </row>
    <row r="52" spans="1:20" x14ac:dyDescent="0.3">
      <c r="A52" s="8" t="s">
        <v>234</v>
      </c>
      <c r="B52" s="403"/>
      <c r="C52" s="176" t="s">
        <v>235</v>
      </c>
      <c r="D52" s="176" t="s">
        <v>236</v>
      </c>
      <c r="E52" s="184"/>
      <c r="F52" s="184"/>
      <c r="G52" s="176"/>
      <c r="H52" s="29" t="str">
        <f t="shared" si="10"/>
        <v>va_crude_prod_nb</v>
      </c>
      <c r="I52" s="29" t="str">
        <f t="shared" si="10"/>
        <v>va_crude_div_nb</v>
      </c>
      <c r="J52" s="29" t="str">
        <f t="shared" si="10"/>
        <v>va_crude_acq_nb</v>
      </c>
      <c r="K52" s="29" t="str">
        <f t="shared" si="10"/>
        <v>va_crude_exdisc_nb</v>
      </c>
      <c r="L52" s="29" t="str">
        <f t="shared" si="10"/>
        <v>va_crude_tot_p_res_nb</v>
      </c>
      <c r="M52" s="29" t="str">
        <f t="shared" si="10"/>
        <v>va_crude_tot_np_res_nb</v>
      </c>
      <c r="N52" s="29" t="str">
        <f t="shared" si="11"/>
        <v>va_ng_prod_nb</v>
      </c>
      <c r="O52" s="29" t="str">
        <f t="shared" si="11"/>
        <v>va_ng_div_nb</v>
      </c>
      <c r="P52" s="29" t="str">
        <f t="shared" si="11"/>
        <v>va_ng_acq_nb</v>
      </c>
      <c r="Q52" s="29" t="str">
        <f t="shared" si="11"/>
        <v>va_ng_exdisc_nb</v>
      </c>
      <c r="R52" s="29" t="str">
        <f t="shared" si="11"/>
        <v>va_ng_tot_p_res_nb</v>
      </c>
      <c r="S52" s="29" t="str">
        <f t="shared" si="11"/>
        <v>va_ng_tot_np_res_nb</v>
      </c>
      <c r="T52" s="41" t="str">
        <f t="shared" si="12"/>
        <v>va_p4_comments_tx</v>
      </c>
    </row>
    <row r="53" spans="1:20" x14ac:dyDescent="0.3">
      <c r="A53" s="8" t="s">
        <v>237</v>
      </c>
      <c r="B53" s="403"/>
      <c r="C53" s="176" t="s">
        <v>238</v>
      </c>
      <c r="D53" s="176" t="s">
        <v>239</v>
      </c>
      <c r="E53" s="184"/>
      <c r="F53" s="184"/>
      <c r="G53" s="176"/>
      <c r="H53" s="29" t="str">
        <f t="shared" si="10"/>
        <v>wv_crude_prod_nb</v>
      </c>
      <c r="I53" s="29" t="str">
        <f t="shared" si="10"/>
        <v>wv_crude_div_nb</v>
      </c>
      <c r="J53" s="29" t="str">
        <f t="shared" si="10"/>
        <v>wv_crude_acq_nb</v>
      </c>
      <c r="K53" s="29" t="str">
        <f t="shared" si="10"/>
        <v>wv_crude_exdisc_nb</v>
      </c>
      <c r="L53" s="29" t="str">
        <f t="shared" si="10"/>
        <v>wv_crude_tot_p_res_nb</v>
      </c>
      <c r="M53" s="29" t="str">
        <f t="shared" si="10"/>
        <v>wv_crude_tot_np_res_nb</v>
      </c>
      <c r="N53" s="29" t="str">
        <f t="shared" si="11"/>
        <v>wv_ng_prod_nb</v>
      </c>
      <c r="O53" s="29" t="str">
        <f t="shared" si="11"/>
        <v>wv_ng_div_nb</v>
      </c>
      <c r="P53" s="29" t="str">
        <f t="shared" si="11"/>
        <v>wv_ng_acq_nb</v>
      </c>
      <c r="Q53" s="29" t="str">
        <f t="shared" si="11"/>
        <v>wv_ng_exdisc_nb</v>
      </c>
      <c r="R53" s="29" t="str">
        <f t="shared" si="11"/>
        <v>wv_ng_tot_p_res_nb</v>
      </c>
      <c r="S53" s="29" t="str">
        <f t="shared" si="11"/>
        <v>wv_ng_tot_np_res_nb</v>
      </c>
      <c r="T53" s="41" t="str">
        <f t="shared" si="12"/>
        <v>wv_p4_comments_tx</v>
      </c>
    </row>
    <row r="54" spans="1:20" x14ac:dyDescent="0.3">
      <c r="A54" s="8" t="s">
        <v>240</v>
      </c>
      <c r="B54" s="403"/>
      <c r="C54" s="176" t="s">
        <v>241</v>
      </c>
      <c r="D54" s="176" t="s">
        <v>242</v>
      </c>
      <c r="E54" s="184"/>
      <c r="F54" s="184"/>
      <c r="G54" s="176"/>
      <c r="H54" s="29" t="str">
        <f t="shared" si="10"/>
        <v>wy_crude_prod_nb</v>
      </c>
      <c r="I54" s="29" t="str">
        <f t="shared" si="10"/>
        <v>wy_crude_div_nb</v>
      </c>
      <c r="J54" s="29" t="str">
        <f t="shared" si="10"/>
        <v>wy_crude_acq_nb</v>
      </c>
      <c r="K54" s="29" t="str">
        <f t="shared" si="10"/>
        <v>wy_crude_exdisc_nb</v>
      </c>
      <c r="L54" s="29" t="str">
        <f t="shared" si="10"/>
        <v>wy_crude_tot_p_res_nb</v>
      </c>
      <c r="M54" s="29" t="str">
        <f t="shared" si="10"/>
        <v>wy_crude_tot_np_res_nb</v>
      </c>
      <c r="N54" s="29" t="str">
        <f t="shared" si="11"/>
        <v>wy_ng_prod_nb</v>
      </c>
      <c r="O54" s="29" t="str">
        <f t="shared" si="11"/>
        <v>wy_ng_div_nb</v>
      </c>
      <c r="P54" s="29" t="str">
        <f t="shared" si="11"/>
        <v>wy_ng_acq_nb</v>
      </c>
      <c r="Q54" s="29" t="str">
        <f t="shared" si="11"/>
        <v>wy_ng_exdisc_nb</v>
      </c>
      <c r="R54" s="29" t="str">
        <f t="shared" si="11"/>
        <v>wy_ng_tot_p_res_nb</v>
      </c>
      <c r="S54" s="29" t="str">
        <f t="shared" si="11"/>
        <v>wy_ng_tot_np_res_nb</v>
      </c>
      <c r="T54" s="41" t="str">
        <f t="shared" si="12"/>
        <v>wy_p4_comments_tx</v>
      </c>
    </row>
    <row r="55" spans="1:20" x14ac:dyDescent="0.3">
      <c r="A55" s="24" t="s">
        <v>425</v>
      </c>
      <c r="B55" s="403"/>
      <c r="C55" s="176" t="s">
        <v>244</v>
      </c>
      <c r="D55" s="177" t="s">
        <v>245</v>
      </c>
      <c r="E55" s="178" t="s">
        <v>246</v>
      </c>
      <c r="F55" s="178"/>
      <c r="G55" s="177"/>
      <c r="H55" s="31" t="str">
        <f t="shared" si="10"/>
        <v>fo_gom_c_crude_prod_nb</v>
      </c>
      <c r="I55" s="32" t="str">
        <f t="shared" si="10"/>
        <v>fo_gom_c_crude_div_nb</v>
      </c>
      <c r="J55" s="32" t="str">
        <f t="shared" si="10"/>
        <v>fo_gom_c_crude_acq_nb</v>
      </c>
      <c r="K55" s="32" t="str">
        <f t="shared" si="10"/>
        <v>fo_gom_c_crude_exdisc_nb</v>
      </c>
      <c r="L55" s="32" t="str">
        <f t="shared" si="10"/>
        <v>fo_gom_c_crude_tot_p_res_nb</v>
      </c>
      <c r="M55" s="33" t="str">
        <f t="shared" si="10"/>
        <v>fo_gom_c_crude_tot_np_res_nb</v>
      </c>
      <c r="N55" s="31" t="str">
        <f t="shared" si="11"/>
        <v>fo_gom_c_ng_prod_nb</v>
      </c>
      <c r="O55" s="32" t="str">
        <f t="shared" si="11"/>
        <v>fo_gom_c_ng_div_nb</v>
      </c>
      <c r="P55" s="32" t="str">
        <f t="shared" si="11"/>
        <v>fo_gom_c_ng_acq_nb</v>
      </c>
      <c r="Q55" s="32" t="str">
        <f t="shared" si="11"/>
        <v>fo_gom_c_ng_exdisc_nb</v>
      </c>
      <c r="R55" s="32" t="str">
        <f t="shared" si="11"/>
        <v>fo_gom_c_ng_tot_p_res_nb</v>
      </c>
      <c r="S55" s="33" t="str">
        <f t="shared" si="11"/>
        <v>fo_gom_c_ng_tot_np_res_nb</v>
      </c>
      <c r="T55" s="41" t="str">
        <f t="shared" si="12"/>
        <v>fo_gom_c_p4_comments_tx</v>
      </c>
    </row>
    <row r="56" spans="1:20" x14ac:dyDescent="0.3">
      <c r="A56" s="26" t="s">
        <v>426</v>
      </c>
      <c r="B56" s="403"/>
      <c r="C56" s="176" t="s">
        <v>248</v>
      </c>
      <c r="D56" s="179" t="s">
        <v>245</v>
      </c>
      <c r="E56" s="180" t="s">
        <v>249</v>
      </c>
      <c r="F56" s="180"/>
      <c r="G56" s="179"/>
      <c r="H56" s="34" t="str">
        <f t="shared" si="10"/>
        <v>fo_gom_e_crude_prod_nb</v>
      </c>
      <c r="I56" s="29" t="str">
        <f t="shared" si="10"/>
        <v>fo_gom_e_crude_div_nb</v>
      </c>
      <c r="J56" s="29" t="str">
        <f t="shared" si="10"/>
        <v>fo_gom_e_crude_acq_nb</v>
      </c>
      <c r="K56" s="29" t="str">
        <f t="shared" si="10"/>
        <v>fo_gom_e_crude_exdisc_nb</v>
      </c>
      <c r="L56" s="29" t="str">
        <f t="shared" si="10"/>
        <v>fo_gom_e_crude_tot_p_res_nb</v>
      </c>
      <c r="M56" s="35" t="str">
        <f t="shared" si="10"/>
        <v>fo_gom_e_crude_tot_np_res_nb</v>
      </c>
      <c r="N56" s="34" t="str">
        <f t="shared" si="11"/>
        <v>fo_gom_e_ng_prod_nb</v>
      </c>
      <c r="O56" s="29" t="str">
        <f t="shared" si="11"/>
        <v>fo_gom_e_ng_div_nb</v>
      </c>
      <c r="P56" s="29" t="str">
        <f t="shared" si="11"/>
        <v>fo_gom_e_ng_acq_nb</v>
      </c>
      <c r="Q56" s="29" t="str">
        <f t="shared" si="11"/>
        <v>fo_gom_e_ng_exdisc_nb</v>
      </c>
      <c r="R56" s="29" t="str">
        <f t="shared" si="11"/>
        <v>fo_gom_e_ng_tot_p_res_nb</v>
      </c>
      <c r="S56" s="35" t="str">
        <f t="shared" si="11"/>
        <v>fo_gom_e_ng_tot_np_res_nb</v>
      </c>
      <c r="T56" s="41" t="str">
        <f t="shared" si="12"/>
        <v>fo_gom_e_p4_comments_tx</v>
      </c>
    </row>
    <row r="57" spans="1:20" x14ac:dyDescent="0.3">
      <c r="A57" s="26" t="s">
        <v>427</v>
      </c>
      <c r="B57" s="403"/>
      <c r="C57" s="176" t="s">
        <v>251</v>
      </c>
      <c r="D57" s="179" t="s">
        <v>245</v>
      </c>
      <c r="E57" s="180" t="s">
        <v>252</v>
      </c>
      <c r="F57" s="180"/>
      <c r="G57" s="179"/>
      <c r="H57" s="34" t="str">
        <f t="shared" si="10"/>
        <v>fo_gom_w_crude_prod_nb</v>
      </c>
      <c r="I57" s="29" t="str">
        <f t="shared" si="10"/>
        <v>fo_gom_w_crude_div_nb</v>
      </c>
      <c r="J57" s="29" t="str">
        <f t="shared" si="10"/>
        <v>fo_gom_w_crude_acq_nb</v>
      </c>
      <c r="K57" s="29" t="str">
        <f t="shared" si="10"/>
        <v>fo_gom_w_crude_exdisc_nb</v>
      </c>
      <c r="L57" s="29" t="str">
        <f t="shared" si="10"/>
        <v>fo_gom_w_crude_tot_p_res_nb</v>
      </c>
      <c r="M57" s="35" t="str">
        <f t="shared" si="10"/>
        <v>fo_gom_w_crude_tot_np_res_nb</v>
      </c>
      <c r="N57" s="34" t="str">
        <f t="shared" si="11"/>
        <v>fo_gom_w_ng_prod_nb</v>
      </c>
      <c r="O57" s="29" t="str">
        <f t="shared" si="11"/>
        <v>fo_gom_w_ng_div_nb</v>
      </c>
      <c r="P57" s="29" t="str">
        <f t="shared" si="11"/>
        <v>fo_gom_w_ng_acq_nb</v>
      </c>
      <c r="Q57" s="29" t="str">
        <f t="shared" si="11"/>
        <v>fo_gom_w_ng_exdisc_nb</v>
      </c>
      <c r="R57" s="29" t="str">
        <f t="shared" si="11"/>
        <v>fo_gom_w_ng_tot_p_res_nb</v>
      </c>
      <c r="S57" s="35" t="str">
        <f t="shared" si="11"/>
        <v>fo_gom_w_ng_tot_np_res_nb</v>
      </c>
      <c r="T57" s="41" t="str">
        <f t="shared" si="12"/>
        <v>fo_gom_w_p4_comments_tx</v>
      </c>
    </row>
    <row r="58" spans="1:20" x14ac:dyDescent="0.3">
      <c r="A58" s="25" t="s">
        <v>428</v>
      </c>
      <c r="B58" s="125"/>
      <c r="C58" s="181" t="s">
        <v>254</v>
      </c>
      <c r="D58" s="182" t="s">
        <v>245</v>
      </c>
      <c r="E58" s="183" t="s">
        <v>140</v>
      </c>
      <c r="F58" s="183"/>
      <c r="G58" s="182"/>
      <c r="H58" s="156" t="str">
        <f t="shared" ref="H58:M60" si="13">$C58 &amp; "_crude_" &amp; H$7 &amp; "_nb"</f>
        <v>fo_gom_st_crude_prod_nb</v>
      </c>
      <c r="I58" s="156" t="str">
        <f t="shared" si="13"/>
        <v>fo_gom_st_crude_div_nb</v>
      </c>
      <c r="J58" s="156" t="str">
        <f t="shared" si="13"/>
        <v>fo_gom_st_crude_acq_nb</v>
      </c>
      <c r="K58" s="156" t="str">
        <f t="shared" si="13"/>
        <v>fo_gom_st_crude_exdisc_nb</v>
      </c>
      <c r="L58" s="156" t="str">
        <f t="shared" si="13"/>
        <v>fo_gom_st_crude_tot_p_res_nb</v>
      </c>
      <c r="M58" s="156" t="str">
        <f t="shared" si="13"/>
        <v>fo_gom_st_crude_tot_np_res_nb</v>
      </c>
      <c r="N58" s="158" t="str">
        <f t="shared" ref="N58:S60" si="14">$C58 &amp; "_ng_" &amp; N$7 &amp; "_nb"</f>
        <v>fo_gom_st_ng_prod_nb</v>
      </c>
      <c r="O58" s="156" t="str">
        <f t="shared" si="14"/>
        <v>fo_gom_st_ng_div_nb</v>
      </c>
      <c r="P58" s="156" t="str">
        <f t="shared" si="14"/>
        <v>fo_gom_st_ng_acq_nb</v>
      </c>
      <c r="Q58" s="156" t="str">
        <f t="shared" si="14"/>
        <v>fo_gom_st_ng_exdisc_nb</v>
      </c>
      <c r="R58" s="156" t="str">
        <f t="shared" si="14"/>
        <v>fo_gom_st_ng_tot_p_res_nb</v>
      </c>
      <c r="S58" s="157" t="str">
        <f t="shared" si="14"/>
        <v>fo_gom_st_ng_tot_np_res_nb</v>
      </c>
      <c r="T58" s="40"/>
    </row>
    <row r="59" spans="1:20" x14ac:dyDescent="0.3">
      <c r="A59" s="22" t="s">
        <v>255</v>
      </c>
      <c r="B59" s="403"/>
      <c r="C59" s="176" t="s">
        <v>256</v>
      </c>
      <c r="D59" s="187" t="s">
        <v>257</v>
      </c>
      <c r="E59" s="180" t="s">
        <v>258</v>
      </c>
      <c r="F59" s="180"/>
      <c r="G59" s="179"/>
      <c r="H59" s="34" t="str">
        <f t="shared" si="13"/>
        <v>fo_p_ca_crude_prod_nb</v>
      </c>
      <c r="I59" s="29" t="str">
        <f t="shared" si="13"/>
        <v>fo_p_ca_crude_div_nb</v>
      </c>
      <c r="J59" s="29" t="str">
        <f t="shared" si="13"/>
        <v>fo_p_ca_crude_acq_nb</v>
      </c>
      <c r="K59" s="29" t="str">
        <f t="shared" si="13"/>
        <v>fo_p_ca_crude_exdisc_nb</v>
      </c>
      <c r="L59" s="29" t="str">
        <f t="shared" si="13"/>
        <v>fo_p_ca_crude_tot_p_res_nb</v>
      </c>
      <c r="M59" s="35" t="str">
        <f t="shared" si="13"/>
        <v>fo_p_ca_crude_tot_np_res_nb</v>
      </c>
      <c r="N59" s="34" t="str">
        <f t="shared" si="14"/>
        <v>fo_p_ca_ng_prod_nb</v>
      </c>
      <c r="O59" s="29" t="str">
        <f t="shared" si="14"/>
        <v>fo_p_ca_ng_div_nb</v>
      </c>
      <c r="P59" s="29" t="str">
        <f t="shared" si="14"/>
        <v>fo_p_ca_ng_acq_nb</v>
      </c>
      <c r="Q59" s="29" t="str">
        <f t="shared" si="14"/>
        <v>fo_p_ca_ng_exdisc_nb</v>
      </c>
      <c r="R59" s="29" t="str">
        <f t="shared" si="14"/>
        <v>fo_p_ca_ng_tot_p_res_nb</v>
      </c>
      <c r="S59" s="35" t="str">
        <f t="shared" si="14"/>
        <v>fo_p_ca_ng_tot_np_res_nb</v>
      </c>
      <c r="T59" s="41" t="str">
        <f>$C59 &amp; "_p4_comments" &amp; "_tx"</f>
        <v>fo_p_ca_p4_comments_tx</v>
      </c>
    </row>
    <row r="60" spans="1:20" x14ac:dyDescent="0.3">
      <c r="A60" s="23" t="s">
        <v>259</v>
      </c>
      <c r="B60" s="125"/>
      <c r="C60" s="181" t="s">
        <v>260</v>
      </c>
      <c r="D60" s="188" t="s">
        <v>261</v>
      </c>
      <c r="E60" s="188" t="s">
        <v>140</v>
      </c>
      <c r="F60" s="188"/>
      <c r="G60" s="188"/>
      <c r="H60" s="158" t="str">
        <f t="shared" si="13"/>
        <v>fo_st_crude_prod_nb</v>
      </c>
      <c r="I60" s="156" t="str">
        <f t="shared" si="13"/>
        <v>fo_st_crude_div_nb</v>
      </c>
      <c r="J60" s="156" t="str">
        <f t="shared" si="13"/>
        <v>fo_st_crude_acq_nb</v>
      </c>
      <c r="K60" s="156" t="str">
        <f t="shared" si="13"/>
        <v>fo_st_crude_exdisc_nb</v>
      </c>
      <c r="L60" s="156" t="str">
        <f t="shared" si="13"/>
        <v>fo_st_crude_tot_p_res_nb</v>
      </c>
      <c r="M60" s="157" t="str">
        <f t="shared" si="13"/>
        <v>fo_st_crude_tot_np_res_nb</v>
      </c>
      <c r="N60" s="158" t="str">
        <f t="shared" si="14"/>
        <v>fo_st_ng_prod_nb</v>
      </c>
      <c r="O60" s="156" t="str">
        <f t="shared" si="14"/>
        <v>fo_st_ng_div_nb</v>
      </c>
      <c r="P60" s="156" t="str">
        <f t="shared" si="14"/>
        <v>fo_st_ng_acq_nb</v>
      </c>
      <c r="Q60" s="156" t="str">
        <f t="shared" si="14"/>
        <v>fo_st_ng_exdisc_nb</v>
      </c>
      <c r="R60" s="156" t="str">
        <f t="shared" si="14"/>
        <v>fo_st_ng_tot_p_res_nb</v>
      </c>
      <c r="S60" s="157" t="str">
        <f t="shared" si="14"/>
        <v>fo_st_ng_tot_np_res_nb</v>
      </c>
      <c r="T60" s="40"/>
    </row>
    <row r="61" spans="1:20" x14ac:dyDescent="0.3">
      <c r="A61" s="28" t="s">
        <v>429</v>
      </c>
      <c r="B61" s="403"/>
      <c r="C61" s="176" t="s">
        <v>263</v>
      </c>
      <c r="D61" s="189" t="s">
        <v>264</v>
      </c>
      <c r="E61" s="190"/>
      <c r="F61" s="190"/>
      <c r="G61" s="190"/>
      <c r="H61" s="36"/>
      <c r="I61" s="36"/>
      <c r="J61" s="36"/>
      <c r="K61" s="36"/>
      <c r="L61" s="36"/>
      <c r="M61" s="36"/>
      <c r="N61" s="36"/>
      <c r="O61" s="36"/>
      <c r="P61" s="36"/>
      <c r="Q61" s="36"/>
      <c r="R61" s="36"/>
      <c r="S61" s="36"/>
      <c r="T61" s="42"/>
    </row>
    <row r="62" spans="1:20" x14ac:dyDescent="0.3">
      <c r="A62" s="426" t="s">
        <v>265</v>
      </c>
      <c r="C62" s="176" t="s">
        <v>266</v>
      </c>
      <c r="D62" s="176" t="s">
        <v>267</v>
      </c>
      <c r="E62" s="176"/>
      <c r="F62" s="176"/>
      <c r="G62" s="176"/>
      <c r="H62" s="29" t="str">
        <f t="shared" ref="H62:M73" si="15">$C62 &amp; "_crude_" &amp; H$7 &amp; "_nb"</f>
        <v>os_az_crude_prod_nb</v>
      </c>
      <c r="I62" s="29" t="str">
        <f t="shared" si="15"/>
        <v>os_az_crude_div_nb</v>
      </c>
      <c r="J62" s="29" t="str">
        <f t="shared" si="15"/>
        <v>os_az_crude_acq_nb</v>
      </c>
      <c r="K62" s="29" t="str">
        <f t="shared" si="15"/>
        <v>os_az_crude_exdisc_nb</v>
      </c>
      <c r="L62" s="29" t="str">
        <f t="shared" si="15"/>
        <v>os_az_crude_tot_p_res_nb</v>
      </c>
      <c r="M62" s="29" t="str">
        <f t="shared" si="15"/>
        <v>os_az_crude_tot_np_res_nb</v>
      </c>
      <c r="N62" s="29" t="str">
        <f t="shared" ref="N62:S73" si="16">$C62 &amp; "_ng_" &amp; N$7 &amp; "_nb"</f>
        <v>os_az_ng_prod_nb</v>
      </c>
      <c r="O62" s="29" t="str">
        <f t="shared" si="16"/>
        <v>os_az_ng_div_nb</v>
      </c>
      <c r="P62" s="29" t="str">
        <f t="shared" si="16"/>
        <v>os_az_ng_acq_nb</v>
      </c>
      <c r="Q62" s="29" t="str">
        <f t="shared" si="16"/>
        <v>os_az_ng_exdisc_nb</v>
      </c>
      <c r="R62" s="29" t="str">
        <f t="shared" si="16"/>
        <v>os_az_ng_tot_p_res_nb</v>
      </c>
      <c r="S62" s="29" t="str">
        <f t="shared" si="16"/>
        <v>os_az_ng_tot_np_res_nb</v>
      </c>
      <c r="T62" s="41" t="str">
        <f t="shared" ref="T62:T72" si="17">$C62 &amp; "_p4_comments" &amp; "_tx"</f>
        <v>os_az_p4_comments_tx</v>
      </c>
    </row>
    <row r="63" spans="1:20" x14ac:dyDescent="0.3">
      <c r="A63" s="425" t="s">
        <v>268</v>
      </c>
      <c r="B63" s="403"/>
      <c r="C63" s="176" t="s">
        <v>269</v>
      </c>
      <c r="D63" s="176" t="s">
        <v>270</v>
      </c>
      <c r="E63" s="176"/>
      <c r="F63" s="176"/>
      <c r="G63" s="176"/>
      <c r="H63" s="29" t="str">
        <f t="shared" si="15"/>
        <v>os_fl_crude_prod_nb</v>
      </c>
      <c r="I63" s="29" t="str">
        <f t="shared" si="15"/>
        <v>os_fl_crude_div_nb</v>
      </c>
      <c r="J63" s="29" t="str">
        <f t="shared" si="15"/>
        <v>os_fl_crude_acq_nb</v>
      </c>
      <c r="K63" s="29" t="str">
        <f t="shared" si="15"/>
        <v>os_fl_crude_exdisc_nb</v>
      </c>
      <c r="L63" s="29" t="str">
        <f t="shared" si="15"/>
        <v>os_fl_crude_tot_p_res_nb</v>
      </c>
      <c r="M63" s="29" t="str">
        <f t="shared" si="15"/>
        <v>os_fl_crude_tot_np_res_nb</v>
      </c>
      <c r="N63" s="29" t="str">
        <f t="shared" si="16"/>
        <v>os_fl_ng_prod_nb</v>
      </c>
      <c r="O63" s="29" t="str">
        <f t="shared" si="16"/>
        <v>os_fl_ng_div_nb</v>
      </c>
      <c r="P63" s="29" t="str">
        <f t="shared" si="16"/>
        <v>os_fl_ng_acq_nb</v>
      </c>
      <c r="Q63" s="29" t="str">
        <f t="shared" si="16"/>
        <v>os_fl_ng_exdisc_nb</v>
      </c>
      <c r="R63" s="29" t="str">
        <f t="shared" si="16"/>
        <v>os_fl_ng_tot_p_res_nb</v>
      </c>
      <c r="S63" s="29" t="str">
        <f t="shared" si="16"/>
        <v>os_fl_ng_tot_np_res_nb</v>
      </c>
      <c r="T63" s="41" t="str">
        <f t="shared" si="17"/>
        <v>os_fl_p4_comments_tx</v>
      </c>
    </row>
    <row r="64" spans="1:20" x14ac:dyDescent="0.3">
      <c r="A64" s="425" t="s">
        <v>271</v>
      </c>
      <c r="B64" s="403"/>
      <c r="C64" s="176" t="s">
        <v>272</v>
      </c>
      <c r="D64" s="176" t="s">
        <v>273</v>
      </c>
      <c r="E64" s="176"/>
      <c r="F64" s="176"/>
      <c r="G64" s="176"/>
      <c r="H64" s="29" t="str">
        <f t="shared" si="15"/>
        <v>os_id_crude_prod_nb</v>
      </c>
      <c r="I64" s="29" t="str">
        <f t="shared" si="15"/>
        <v>os_id_crude_div_nb</v>
      </c>
      <c r="J64" s="29" t="str">
        <f t="shared" si="15"/>
        <v>os_id_crude_acq_nb</v>
      </c>
      <c r="K64" s="29" t="str">
        <f t="shared" si="15"/>
        <v>os_id_crude_exdisc_nb</v>
      </c>
      <c r="L64" s="29" t="str">
        <f t="shared" si="15"/>
        <v>os_id_crude_tot_p_res_nb</v>
      </c>
      <c r="M64" s="29" t="str">
        <f t="shared" si="15"/>
        <v>os_id_crude_tot_np_res_nb</v>
      </c>
      <c r="N64" s="29" t="str">
        <f t="shared" si="16"/>
        <v>os_id_ng_prod_nb</v>
      </c>
      <c r="O64" s="29" t="str">
        <f t="shared" si="16"/>
        <v>os_id_ng_div_nb</v>
      </c>
      <c r="P64" s="29" t="str">
        <f t="shared" si="16"/>
        <v>os_id_ng_acq_nb</v>
      </c>
      <c r="Q64" s="29" t="str">
        <f t="shared" si="16"/>
        <v>os_id_ng_exdisc_nb</v>
      </c>
      <c r="R64" s="29" t="str">
        <f t="shared" si="16"/>
        <v>os_id_ng_tot_p_res_nb</v>
      </c>
      <c r="S64" s="29" t="str">
        <f t="shared" si="16"/>
        <v>os_id_ng_tot_np_res_nb</v>
      </c>
      <c r="T64" s="41" t="str">
        <f t="shared" si="17"/>
        <v>os_id_p4_comments_tx</v>
      </c>
    </row>
    <row r="65" spans="1:20" x14ac:dyDescent="0.3">
      <c r="A65" s="425" t="s">
        <v>274</v>
      </c>
      <c r="B65" s="403"/>
      <c r="C65" s="176" t="s">
        <v>275</v>
      </c>
      <c r="D65" s="176" t="s">
        <v>276</v>
      </c>
      <c r="E65" s="176"/>
      <c r="F65" s="176"/>
      <c r="G65" s="176"/>
      <c r="H65" s="29" t="str">
        <f t="shared" si="15"/>
        <v>os_il_crude_prod_nb</v>
      </c>
      <c r="I65" s="29" t="str">
        <f t="shared" si="15"/>
        <v>os_il_crude_div_nb</v>
      </c>
      <c r="J65" s="29" t="str">
        <f t="shared" si="15"/>
        <v>os_il_crude_acq_nb</v>
      </c>
      <c r="K65" s="29" t="str">
        <f t="shared" si="15"/>
        <v>os_il_crude_exdisc_nb</v>
      </c>
      <c r="L65" s="29" t="str">
        <f t="shared" si="15"/>
        <v>os_il_crude_tot_p_res_nb</v>
      </c>
      <c r="M65" s="29" t="str">
        <f t="shared" si="15"/>
        <v>os_il_crude_tot_np_res_nb</v>
      </c>
      <c r="N65" s="29" t="str">
        <f t="shared" si="16"/>
        <v>os_il_ng_prod_nb</v>
      </c>
      <c r="O65" s="29" t="str">
        <f t="shared" si="16"/>
        <v>os_il_ng_div_nb</v>
      </c>
      <c r="P65" s="29" t="str">
        <f t="shared" si="16"/>
        <v>os_il_ng_acq_nb</v>
      </c>
      <c r="Q65" s="29" t="str">
        <f t="shared" si="16"/>
        <v>os_il_ng_exdisc_nb</v>
      </c>
      <c r="R65" s="29" t="str">
        <f t="shared" si="16"/>
        <v>os_il_ng_tot_p_res_nb</v>
      </c>
      <c r="S65" s="29" t="str">
        <f t="shared" si="16"/>
        <v>os_il_ng_tot_np_res_nb</v>
      </c>
      <c r="T65" s="41" t="str">
        <f t="shared" si="17"/>
        <v>os_il_p4_comments_tx</v>
      </c>
    </row>
    <row r="66" spans="1:20" x14ac:dyDescent="0.3">
      <c r="A66" s="425" t="s">
        <v>277</v>
      </c>
      <c r="B66" s="403"/>
      <c r="C66" s="176" t="s">
        <v>278</v>
      </c>
      <c r="D66" s="176" t="s">
        <v>279</v>
      </c>
      <c r="E66" s="176"/>
      <c r="F66" s="176"/>
      <c r="G66" s="176"/>
      <c r="H66" s="29" t="str">
        <f t="shared" si="15"/>
        <v>os_in_crude_prod_nb</v>
      </c>
      <c r="I66" s="29" t="str">
        <f t="shared" si="15"/>
        <v>os_in_crude_div_nb</v>
      </c>
      <c r="J66" s="29" t="str">
        <f t="shared" si="15"/>
        <v>os_in_crude_acq_nb</v>
      </c>
      <c r="K66" s="29" t="str">
        <f t="shared" si="15"/>
        <v>os_in_crude_exdisc_nb</v>
      </c>
      <c r="L66" s="29" t="str">
        <f t="shared" si="15"/>
        <v>os_in_crude_tot_p_res_nb</v>
      </c>
      <c r="M66" s="29" t="str">
        <f t="shared" si="15"/>
        <v>os_in_crude_tot_np_res_nb</v>
      </c>
      <c r="N66" s="29" t="str">
        <f t="shared" si="16"/>
        <v>os_in_ng_prod_nb</v>
      </c>
      <c r="O66" s="29" t="str">
        <f t="shared" si="16"/>
        <v>os_in_ng_div_nb</v>
      </c>
      <c r="P66" s="29" t="str">
        <f t="shared" si="16"/>
        <v>os_in_ng_acq_nb</v>
      </c>
      <c r="Q66" s="29" t="str">
        <f t="shared" si="16"/>
        <v>os_in_ng_exdisc_nb</v>
      </c>
      <c r="R66" s="29" t="str">
        <f t="shared" si="16"/>
        <v>os_in_ng_tot_p_res_nb</v>
      </c>
      <c r="S66" s="29" t="str">
        <f t="shared" si="16"/>
        <v>os_in_ng_tot_np_res_nb</v>
      </c>
      <c r="T66" s="41" t="str">
        <f t="shared" si="17"/>
        <v>os_in_p4_comments_tx</v>
      </c>
    </row>
    <row r="67" spans="1:20" x14ac:dyDescent="0.3">
      <c r="A67" s="425" t="s">
        <v>280</v>
      </c>
      <c r="B67" s="403"/>
      <c r="C67" s="176" t="s">
        <v>281</v>
      </c>
      <c r="D67" s="176" t="s">
        <v>282</v>
      </c>
      <c r="E67" s="176"/>
      <c r="F67" s="176"/>
      <c r="G67" s="176"/>
      <c r="H67" s="29" t="str">
        <f t="shared" si="15"/>
        <v>os_md_crude_prod_nb</v>
      </c>
      <c r="I67" s="29" t="str">
        <f t="shared" si="15"/>
        <v>os_md_crude_div_nb</v>
      </c>
      <c r="J67" s="29" t="str">
        <f t="shared" si="15"/>
        <v>os_md_crude_acq_nb</v>
      </c>
      <c r="K67" s="29" t="str">
        <f t="shared" si="15"/>
        <v>os_md_crude_exdisc_nb</v>
      </c>
      <c r="L67" s="29" t="str">
        <f t="shared" si="15"/>
        <v>os_md_crude_tot_p_res_nb</v>
      </c>
      <c r="M67" s="29" t="str">
        <f t="shared" si="15"/>
        <v>os_md_crude_tot_np_res_nb</v>
      </c>
      <c r="N67" s="29" t="str">
        <f t="shared" si="16"/>
        <v>os_md_ng_prod_nb</v>
      </c>
      <c r="O67" s="29" t="str">
        <f t="shared" si="16"/>
        <v>os_md_ng_div_nb</v>
      </c>
      <c r="P67" s="29" t="str">
        <f t="shared" si="16"/>
        <v>os_md_ng_acq_nb</v>
      </c>
      <c r="Q67" s="29" t="str">
        <f t="shared" si="16"/>
        <v>os_md_ng_exdisc_nb</v>
      </c>
      <c r="R67" s="29" t="str">
        <f t="shared" si="16"/>
        <v>os_md_ng_tot_p_res_nb</v>
      </c>
      <c r="S67" s="29" t="str">
        <f t="shared" si="16"/>
        <v>os_md_ng_tot_np_res_nb</v>
      </c>
      <c r="T67" s="41" t="str">
        <f t="shared" si="17"/>
        <v>os_md_p4_comments_tx</v>
      </c>
    </row>
    <row r="68" spans="1:20" x14ac:dyDescent="0.3">
      <c r="A68" s="425" t="s">
        <v>283</v>
      </c>
      <c r="B68" s="403"/>
      <c r="C68" s="176" t="s">
        <v>284</v>
      </c>
      <c r="D68" s="176" t="s">
        <v>285</v>
      </c>
      <c r="E68" s="176"/>
      <c r="F68" s="176"/>
      <c r="G68" s="176"/>
      <c r="H68" s="29" t="str">
        <f t="shared" si="15"/>
        <v>os_mo_crude_prod_nb</v>
      </c>
      <c r="I68" s="29" t="str">
        <f t="shared" si="15"/>
        <v>os_mo_crude_div_nb</v>
      </c>
      <c r="J68" s="29" t="str">
        <f t="shared" si="15"/>
        <v>os_mo_crude_acq_nb</v>
      </c>
      <c r="K68" s="29" t="str">
        <f t="shared" si="15"/>
        <v>os_mo_crude_exdisc_nb</v>
      </c>
      <c r="L68" s="29" t="str">
        <f t="shared" si="15"/>
        <v>os_mo_crude_tot_p_res_nb</v>
      </c>
      <c r="M68" s="29" t="str">
        <f t="shared" si="15"/>
        <v>os_mo_crude_tot_np_res_nb</v>
      </c>
      <c r="N68" s="29" t="str">
        <f t="shared" si="16"/>
        <v>os_mo_ng_prod_nb</v>
      </c>
      <c r="O68" s="29" t="str">
        <f t="shared" si="16"/>
        <v>os_mo_ng_div_nb</v>
      </c>
      <c r="P68" s="29" t="str">
        <f t="shared" si="16"/>
        <v>os_mo_ng_acq_nb</v>
      </c>
      <c r="Q68" s="29" t="str">
        <f t="shared" si="16"/>
        <v>os_mo_ng_exdisc_nb</v>
      </c>
      <c r="R68" s="29" t="str">
        <f t="shared" si="16"/>
        <v>os_mo_ng_tot_p_res_nb</v>
      </c>
      <c r="S68" s="29" t="str">
        <f t="shared" si="16"/>
        <v>os_mo_ng_tot_np_res_nb</v>
      </c>
      <c r="T68" s="41" t="str">
        <f t="shared" si="17"/>
        <v>os_mo_p4_comments_tx</v>
      </c>
    </row>
    <row r="69" spans="1:20" x14ac:dyDescent="0.3">
      <c r="A69" s="425" t="s">
        <v>286</v>
      </c>
      <c r="B69" s="403"/>
      <c r="C69" s="176" t="s">
        <v>287</v>
      </c>
      <c r="D69" s="176" t="s">
        <v>288</v>
      </c>
      <c r="E69" s="176"/>
      <c r="F69" s="176"/>
      <c r="G69" s="176"/>
      <c r="H69" s="29" t="str">
        <f t="shared" si="15"/>
        <v>os_nv_crude_prod_nb</v>
      </c>
      <c r="I69" s="29" t="str">
        <f t="shared" si="15"/>
        <v>os_nv_crude_div_nb</v>
      </c>
      <c r="J69" s="29" t="str">
        <f t="shared" si="15"/>
        <v>os_nv_crude_acq_nb</v>
      </c>
      <c r="K69" s="29" t="str">
        <f t="shared" si="15"/>
        <v>os_nv_crude_exdisc_nb</v>
      </c>
      <c r="L69" s="29" t="str">
        <f t="shared" si="15"/>
        <v>os_nv_crude_tot_p_res_nb</v>
      </c>
      <c r="M69" s="29" t="str">
        <f t="shared" si="15"/>
        <v>os_nv_crude_tot_np_res_nb</v>
      </c>
      <c r="N69" s="29" t="str">
        <f t="shared" si="16"/>
        <v>os_nv_ng_prod_nb</v>
      </c>
      <c r="O69" s="29" t="str">
        <f t="shared" si="16"/>
        <v>os_nv_ng_div_nb</v>
      </c>
      <c r="P69" s="29" t="str">
        <f t="shared" si="16"/>
        <v>os_nv_ng_acq_nb</v>
      </c>
      <c r="Q69" s="29" t="str">
        <f t="shared" si="16"/>
        <v>os_nv_ng_exdisc_nb</v>
      </c>
      <c r="R69" s="29" t="str">
        <f t="shared" si="16"/>
        <v>os_nv_ng_tot_p_res_nb</v>
      </c>
      <c r="S69" s="29" t="str">
        <f t="shared" si="16"/>
        <v>os_nv_ng_tot_np_res_nb</v>
      </c>
      <c r="T69" s="41" t="str">
        <f t="shared" si="17"/>
        <v>os_nv_p4_comments_tx</v>
      </c>
    </row>
    <row r="70" spans="1:20" x14ac:dyDescent="0.3">
      <c r="A70" s="425" t="s">
        <v>289</v>
      </c>
      <c r="B70" s="403"/>
      <c r="C70" s="176" t="s">
        <v>290</v>
      </c>
      <c r="D70" s="176" t="s">
        <v>291</v>
      </c>
      <c r="E70" s="176"/>
      <c r="F70" s="176"/>
      <c r="G70" s="176"/>
      <c r="H70" s="29" t="str">
        <f t="shared" si="15"/>
        <v>os_or_crude_prod_nb</v>
      </c>
      <c r="I70" s="29" t="str">
        <f t="shared" si="15"/>
        <v>os_or_crude_div_nb</v>
      </c>
      <c r="J70" s="29" t="str">
        <f t="shared" si="15"/>
        <v>os_or_crude_acq_nb</v>
      </c>
      <c r="K70" s="29" t="str">
        <f t="shared" si="15"/>
        <v>os_or_crude_exdisc_nb</v>
      </c>
      <c r="L70" s="29" t="str">
        <f t="shared" si="15"/>
        <v>os_or_crude_tot_p_res_nb</v>
      </c>
      <c r="M70" s="29" t="str">
        <f t="shared" si="15"/>
        <v>os_or_crude_tot_np_res_nb</v>
      </c>
      <c r="N70" s="29" t="str">
        <f t="shared" si="16"/>
        <v>os_or_ng_prod_nb</v>
      </c>
      <c r="O70" s="29" t="str">
        <f t="shared" si="16"/>
        <v>os_or_ng_div_nb</v>
      </c>
      <c r="P70" s="29" t="str">
        <f t="shared" si="16"/>
        <v>os_or_ng_acq_nb</v>
      </c>
      <c r="Q70" s="29" t="str">
        <f t="shared" si="16"/>
        <v>os_or_ng_exdisc_nb</v>
      </c>
      <c r="R70" s="29" t="str">
        <f t="shared" si="16"/>
        <v>os_or_ng_tot_p_res_nb</v>
      </c>
      <c r="S70" s="29" t="str">
        <f t="shared" si="16"/>
        <v>os_or_ng_tot_np_res_nb</v>
      </c>
      <c r="T70" s="41" t="str">
        <f t="shared" si="17"/>
        <v>os_or_p4_comments_tx</v>
      </c>
    </row>
    <row r="71" spans="1:20" ht="15" thickBot="1" x14ac:dyDescent="0.35">
      <c r="A71" s="425" t="s">
        <v>292</v>
      </c>
      <c r="B71" s="403"/>
      <c r="C71" s="176" t="s">
        <v>293</v>
      </c>
      <c r="D71" s="176" t="s">
        <v>294</v>
      </c>
      <c r="E71" s="176"/>
      <c r="F71" s="176"/>
      <c r="G71" s="176"/>
      <c r="H71" s="29" t="str">
        <f t="shared" si="15"/>
        <v>os_tn_crude_prod_nb</v>
      </c>
      <c r="I71" s="29" t="str">
        <f t="shared" si="15"/>
        <v>os_tn_crude_div_nb</v>
      </c>
      <c r="J71" s="29" t="str">
        <f t="shared" si="15"/>
        <v>os_tn_crude_acq_nb</v>
      </c>
      <c r="K71" s="29" t="str">
        <f t="shared" si="15"/>
        <v>os_tn_crude_exdisc_nb</v>
      </c>
      <c r="L71" s="29" t="str">
        <f t="shared" si="15"/>
        <v>os_tn_crude_tot_p_res_nb</v>
      </c>
      <c r="M71" s="29" t="str">
        <f t="shared" si="15"/>
        <v>os_tn_crude_tot_np_res_nb</v>
      </c>
      <c r="N71" s="29" t="str">
        <f t="shared" si="16"/>
        <v>os_tn_ng_prod_nb</v>
      </c>
      <c r="O71" s="29" t="str">
        <f t="shared" si="16"/>
        <v>os_tn_ng_div_nb</v>
      </c>
      <c r="P71" s="29" t="str">
        <f t="shared" si="16"/>
        <v>os_tn_ng_acq_nb</v>
      </c>
      <c r="Q71" s="29" t="str">
        <f t="shared" si="16"/>
        <v>os_tn_ng_exdisc_nb</v>
      </c>
      <c r="R71" s="29" t="str">
        <f t="shared" si="16"/>
        <v>os_tn_ng_tot_p_res_nb</v>
      </c>
      <c r="S71" s="29" t="str">
        <f t="shared" si="16"/>
        <v>os_tn_ng_tot_np_res_nb</v>
      </c>
      <c r="T71" s="41" t="str">
        <f t="shared" si="17"/>
        <v>os_tn_p4_comments_tx</v>
      </c>
    </row>
    <row r="72" spans="1:20" ht="15" thickBot="1" x14ac:dyDescent="0.35">
      <c r="A72" s="425" t="s">
        <v>295</v>
      </c>
      <c r="B72" s="138" t="s">
        <v>456</v>
      </c>
      <c r="C72" s="191" t="s">
        <v>296</v>
      </c>
      <c r="D72" s="176" t="s">
        <v>297</v>
      </c>
      <c r="E72" s="176"/>
      <c r="F72" s="176"/>
      <c r="G72" s="176"/>
      <c r="H72" s="403" t="str">
        <f t="shared" si="15"/>
        <v>os_nl_crude_prod_nb</v>
      </c>
      <c r="I72" s="403" t="str">
        <f t="shared" si="15"/>
        <v>os_nl_crude_div_nb</v>
      </c>
      <c r="J72" s="403" t="str">
        <f t="shared" si="15"/>
        <v>os_nl_crude_acq_nb</v>
      </c>
      <c r="K72" s="403" t="str">
        <f t="shared" si="15"/>
        <v>os_nl_crude_exdisc_nb</v>
      </c>
      <c r="L72" s="403" t="str">
        <f t="shared" si="15"/>
        <v>os_nl_crude_tot_p_res_nb</v>
      </c>
      <c r="M72" s="403" t="str">
        <f t="shared" si="15"/>
        <v>os_nl_crude_tot_np_res_nb</v>
      </c>
      <c r="N72" s="403" t="str">
        <f t="shared" si="16"/>
        <v>os_nl_ng_prod_nb</v>
      </c>
      <c r="O72" s="403" t="str">
        <f t="shared" si="16"/>
        <v>os_nl_ng_div_nb</v>
      </c>
      <c r="P72" s="403" t="str">
        <f t="shared" si="16"/>
        <v>os_nl_ng_acq_nb</v>
      </c>
      <c r="Q72" s="403" t="str">
        <f t="shared" si="16"/>
        <v>os_nl_ng_exdisc_nb</v>
      </c>
      <c r="R72" s="403" t="str">
        <f t="shared" si="16"/>
        <v>os_nl_ng_tot_p_res_nb</v>
      </c>
      <c r="S72" s="403" t="str">
        <f t="shared" si="16"/>
        <v>os_nl_ng_tot_np_res_nb</v>
      </c>
      <c r="T72" s="41" t="str">
        <f t="shared" si="17"/>
        <v>os_nl_p4_comments_tx</v>
      </c>
    </row>
    <row r="73" spans="1:20" x14ac:dyDescent="0.3">
      <c r="A73" s="136" t="s">
        <v>298</v>
      </c>
      <c r="B73" s="67"/>
      <c r="C73" s="192" t="s">
        <v>299</v>
      </c>
      <c r="D73" s="182" t="s">
        <v>140</v>
      </c>
      <c r="E73" s="182"/>
      <c r="F73" s="182"/>
      <c r="G73" s="182"/>
      <c r="H73" s="159" t="str">
        <f t="shared" si="15"/>
        <v>os_st_crude_prod_nb</v>
      </c>
      <c r="I73" s="159" t="str">
        <f t="shared" si="15"/>
        <v>os_st_crude_div_nb</v>
      </c>
      <c r="J73" s="159" t="str">
        <f t="shared" si="15"/>
        <v>os_st_crude_acq_nb</v>
      </c>
      <c r="K73" s="159" t="str">
        <f t="shared" si="15"/>
        <v>os_st_crude_exdisc_nb</v>
      </c>
      <c r="L73" s="159" t="str">
        <f t="shared" si="15"/>
        <v>os_st_crude_tot_p_res_nb</v>
      </c>
      <c r="M73" s="159" t="str">
        <f t="shared" si="15"/>
        <v>os_st_crude_tot_np_res_nb</v>
      </c>
      <c r="N73" s="159" t="str">
        <f t="shared" si="16"/>
        <v>os_st_ng_prod_nb</v>
      </c>
      <c r="O73" s="159" t="str">
        <f t="shared" si="16"/>
        <v>os_st_ng_div_nb</v>
      </c>
      <c r="P73" s="159" t="str">
        <f t="shared" si="16"/>
        <v>os_st_ng_acq_nb</v>
      </c>
      <c r="Q73" s="159" t="str">
        <f t="shared" si="16"/>
        <v>os_st_ng_exdisc_nb</v>
      </c>
      <c r="R73" s="159" t="str">
        <f t="shared" si="16"/>
        <v>os_st_ng_tot_p_res_nb</v>
      </c>
      <c r="S73" s="159" t="str">
        <f t="shared" si="16"/>
        <v>os_st_ng_tot_np_res_nb</v>
      </c>
      <c r="T73" s="137"/>
    </row>
    <row r="74" spans="1:20" ht="15" thickBot="1" x14ac:dyDescent="0.35">
      <c r="A74" s="11" t="s">
        <v>430</v>
      </c>
      <c r="B74" s="69"/>
      <c r="C74" s="69"/>
      <c r="D74" s="69"/>
      <c r="E74" s="69"/>
      <c r="F74" s="69"/>
      <c r="G74" s="69"/>
      <c r="H74" s="406"/>
      <c r="I74" s="406"/>
      <c r="J74" s="406"/>
      <c r="K74" s="406"/>
      <c r="L74" s="406"/>
      <c r="M74" s="406"/>
      <c r="N74" s="406"/>
      <c r="O74" s="406"/>
      <c r="P74" s="406"/>
      <c r="Q74" s="406"/>
      <c r="R74" s="406"/>
      <c r="S74" s="406"/>
      <c r="T74" s="43"/>
    </row>
  </sheetData>
  <mergeCells count="8">
    <mergeCell ref="H1:S1"/>
    <mergeCell ref="H2:S2"/>
    <mergeCell ref="H3:S3"/>
    <mergeCell ref="A4:T4"/>
    <mergeCell ref="A5:A6"/>
    <mergeCell ref="H5:M5"/>
    <mergeCell ref="N5:S5"/>
    <mergeCell ref="T5:T6"/>
  </mergeCells>
  <dataValidations count="1">
    <dataValidation errorStyle="warning" allowBlank="1" showInputMessage="1" showErrorMessage="1" errorTitle="Out of range" error="Please verify the value entered" sqref="H9:M15 N9:S15 H17:M22 N17:S22 H24:M29 N24:S29 H31:M49 N31:S49 H51:M57 N51:S57 N61:S71 H61:M71 H16" xr:uid="{00000000-0002-0000-0500-000000000000}"/>
  </dataValidations>
  <pageMargins left="0.25" right="0.25" top="0.75" bottom="0.75" header="0.3" footer="0.3"/>
  <pageSetup scale="34" fitToHeight="0" orientation="landscape" horizontalDpi="90" verticalDpi="90" r:id="rId1"/>
  <headerFooter>
    <oddFooter>Page &amp;P of &amp;N</oddFooter>
  </headerFooter>
  <drawing r:id="rId2"/>
  <extLst>
    <ext xmlns:x14="http://schemas.microsoft.com/office/spreadsheetml/2009/9/main" uri="{CCE6A557-97BC-4b89-ADB6-D9C93CAAB3DF}">
      <x14:dataValidations xmlns:xm="http://schemas.microsoft.com/office/excel/2006/main" count="1">
        <x14:dataValidation type="whole" errorStyle="warning" allowBlank="1" showInputMessage="1" showErrorMessage="1" errorTitle="Out of range" error="Please verify the value entered" xr:uid="{00000000-0002-0000-0500-000001000000}">
          <x14:formula1>
            <xm:f>0</xm:f>
          </x14:formula1>
          <x14:formula2>
            <xm:f>Part4MaxEdits!H59</xm:f>
          </x14:formula2>
          <xm:sqref>H59:S59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2" tint="-0.249977111117893"/>
    <pageSetUpPr fitToPage="1"/>
  </sheetPr>
  <dimension ref="A1:AD45"/>
  <sheetViews>
    <sheetView zoomScaleNormal="100" workbookViewId="0">
      <selection activeCell="Z9" sqref="Z9:AD34"/>
    </sheetView>
  </sheetViews>
  <sheetFormatPr defaultColWidth="8.6640625" defaultRowHeight="13.8" x14ac:dyDescent="0.25"/>
  <cols>
    <col min="1" max="1" width="18.6640625" style="1" customWidth="1"/>
    <col min="2" max="2" width="19.33203125" style="1" customWidth="1"/>
    <col min="3" max="3" width="7" style="1" customWidth="1"/>
    <col min="4" max="5" width="6.33203125" style="1" customWidth="1"/>
    <col min="6" max="6" width="22.88671875" style="1" customWidth="1"/>
    <col min="7" max="7" width="6.44140625" style="1" customWidth="1"/>
    <col min="8" max="8" width="19.88671875" style="1" customWidth="1"/>
    <col min="9" max="9" width="18" style="1" customWidth="1"/>
    <col min="10" max="10" width="19.44140625" style="1" customWidth="1"/>
    <col min="11" max="11" width="23.6640625" style="1" customWidth="1"/>
    <col min="12" max="12" width="26.5546875" style="1" customWidth="1"/>
    <col min="13" max="13" width="23" style="1" customWidth="1"/>
    <col min="14" max="14" width="22.44140625" style="1" customWidth="1"/>
    <col min="15" max="15" width="20.44140625" style="1" customWidth="1"/>
    <col min="16" max="16" width="23.44140625" style="1" customWidth="1"/>
    <col min="17" max="17" width="22.33203125" style="1" customWidth="1"/>
    <col min="18" max="18" width="24.33203125" style="1" customWidth="1"/>
    <col min="19" max="19" width="28.5546875" style="1" customWidth="1"/>
    <col min="20" max="20" width="27.44140625" style="1" customWidth="1"/>
    <col min="21" max="21" width="2.5546875" style="1" customWidth="1"/>
    <col min="22" max="25" width="8.6640625" style="1"/>
    <col min="26" max="26" width="21.44140625" style="1" customWidth="1"/>
    <col min="27" max="16384" width="8.6640625" style="1"/>
  </cols>
  <sheetData>
    <row r="1" spans="1:30" ht="42" customHeight="1" thickBot="1" x14ac:dyDescent="0.3">
      <c r="A1" s="12"/>
      <c r="B1" s="18"/>
      <c r="C1" s="18"/>
      <c r="D1" s="18"/>
      <c r="E1" s="18"/>
      <c r="F1" s="18"/>
      <c r="G1" s="18"/>
      <c r="H1" s="557" t="s">
        <v>0</v>
      </c>
      <c r="I1" s="557"/>
      <c r="J1" s="557"/>
      <c r="K1" s="557"/>
      <c r="L1" s="557"/>
      <c r="M1" s="557"/>
      <c r="N1" s="557"/>
      <c r="O1" s="557"/>
      <c r="P1" s="557"/>
      <c r="Q1" s="557"/>
      <c r="R1" s="557"/>
      <c r="S1" s="557"/>
      <c r="T1" s="9" t="s">
        <v>417</v>
      </c>
    </row>
    <row r="2" spans="1:30" ht="40.200000000000003" customHeight="1" thickBot="1" x14ac:dyDescent="0.3">
      <c r="A2" s="13" t="s">
        <v>419</v>
      </c>
      <c r="B2" s="70"/>
      <c r="C2" s="70"/>
      <c r="D2" s="70"/>
      <c r="E2" s="70"/>
      <c r="F2" s="70"/>
      <c r="G2" s="70"/>
      <c r="H2" s="561" t="s">
        <v>301</v>
      </c>
      <c r="I2" s="561"/>
      <c r="J2" s="561"/>
      <c r="K2" s="561"/>
      <c r="L2" s="561"/>
      <c r="M2" s="561"/>
      <c r="N2" s="561"/>
      <c r="O2" s="561"/>
      <c r="P2" s="561"/>
      <c r="Q2" s="561"/>
      <c r="R2" s="561"/>
      <c r="S2" s="561"/>
      <c r="T2" s="14" t="s">
        <v>419</v>
      </c>
    </row>
    <row r="3" spans="1:30" ht="64.5" customHeight="1" thickBot="1" x14ac:dyDescent="0.3">
      <c r="A3" s="12"/>
      <c r="B3" s="18"/>
      <c r="C3" s="18"/>
      <c r="D3" s="18"/>
      <c r="E3" s="18"/>
      <c r="F3" s="18"/>
      <c r="G3" s="18"/>
      <c r="H3" s="536" t="s">
        <v>457</v>
      </c>
      <c r="I3" s="536"/>
      <c r="J3" s="536"/>
      <c r="K3" s="536"/>
      <c r="L3" s="536"/>
      <c r="M3" s="536"/>
      <c r="N3" s="536"/>
      <c r="O3" s="536"/>
      <c r="P3" s="536"/>
      <c r="Q3" s="536"/>
      <c r="R3" s="536"/>
      <c r="S3" s="536"/>
      <c r="T3" s="6"/>
    </row>
    <row r="4" spans="1:30" ht="15" customHeight="1" thickBot="1" x14ac:dyDescent="0.3">
      <c r="A4" s="516" t="s">
        <v>303</v>
      </c>
      <c r="B4" s="562"/>
      <c r="C4" s="562"/>
      <c r="D4" s="562"/>
      <c r="E4" s="562"/>
      <c r="F4" s="562"/>
      <c r="G4" s="562"/>
      <c r="H4" s="517"/>
      <c r="I4" s="517"/>
      <c r="J4" s="517"/>
      <c r="K4" s="517"/>
      <c r="L4" s="517"/>
      <c r="M4" s="517"/>
      <c r="N4" s="517"/>
      <c r="O4" s="517"/>
      <c r="P4" s="517"/>
      <c r="Q4" s="517"/>
      <c r="R4" s="517"/>
      <c r="S4" s="517"/>
      <c r="T4" s="518"/>
    </row>
    <row r="5" spans="1:30" ht="14.7" customHeight="1" x14ac:dyDescent="0.25">
      <c r="A5" s="555" t="s">
        <v>304</v>
      </c>
      <c r="B5" s="564"/>
      <c r="C5" s="111"/>
      <c r="D5" s="112"/>
      <c r="E5" s="112"/>
      <c r="F5" s="113"/>
      <c r="G5" s="65"/>
      <c r="H5" s="540" t="s">
        <v>305</v>
      </c>
      <c r="I5" s="541"/>
      <c r="J5" s="541"/>
      <c r="K5" s="541"/>
      <c r="L5" s="541"/>
      <c r="M5" s="541"/>
      <c r="N5" s="563" t="s">
        <v>306</v>
      </c>
      <c r="O5" s="515"/>
      <c r="P5" s="515"/>
      <c r="Q5" s="515"/>
      <c r="R5" s="515"/>
      <c r="S5" s="543"/>
      <c r="T5" s="554" t="s">
        <v>436</v>
      </c>
    </row>
    <row r="6" spans="1:30" s="5" customFormat="1" ht="65.099999999999994" customHeight="1" thickBot="1" x14ac:dyDescent="0.3">
      <c r="A6" s="555"/>
      <c r="B6" s="564"/>
      <c r="C6" s="114"/>
      <c r="D6" s="115"/>
      <c r="E6" s="115"/>
      <c r="F6" s="116"/>
      <c r="G6" s="213"/>
      <c r="H6" s="16" t="s">
        <v>308</v>
      </c>
      <c r="I6" s="16" t="s">
        <v>72</v>
      </c>
      <c r="J6" s="16" t="s">
        <v>73</v>
      </c>
      <c r="K6" s="16" t="s">
        <v>74</v>
      </c>
      <c r="L6" s="16" t="s">
        <v>75</v>
      </c>
      <c r="M6" s="148" t="s">
        <v>76</v>
      </c>
      <c r="N6" s="267" t="s">
        <v>77</v>
      </c>
      <c r="O6" s="19" t="s">
        <v>78</v>
      </c>
      <c r="P6" s="19" t="s">
        <v>79</v>
      </c>
      <c r="Q6" s="19" t="s">
        <v>80</v>
      </c>
      <c r="R6" s="19" t="s">
        <v>81</v>
      </c>
      <c r="S6" s="19" t="s">
        <v>82</v>
      </c>
      <c r="T6" s="545"/>
    </row>
    <row r="7" spans="1:30" s="5" customFormat="1" ht="10.5" customHeight="1" x14ac:dyDescent="0.3">
      <c r="A7" s="429"/>
      <c r="B7" s="65"/>
      <c r="C7" s="110" t="s">
        <v>89</v>
      </c>
      <c r="D7" s="98" t="s">
        <v>423</v>
      </c>
      <c r="E7" s="98" t="s">
        <v>424</v>
      </c>
      <c r="F7" s="98" t="s">
        <v>92</v>
      </c>
      <c r="G7" s="206" t="s">
        <v>93</v>
      </c>
      <c r="H7" s="95" t="s">
        <v>94</v>
      </c>
      <c r="I7" s="96" t="s">
        <v>95</v>
      </c>
      <c r="J7" s="96" t="s">
        <v>96</v>
      </c>
      <c r="K7" s="96" t="s">
        <v>97</v>
      </c>
      <c r="L7" s="96" t="s">
        <v>98</v>
      </c>
      <c r="M7" s="96" t="s">
        <v>99</v>
      </c>
      <c r="N7" s="268" t="s">
        <v>94</v>
      </c>
      <c r="O7" s="96" t="s">
        <v>95</v>
      </c>
      <c r="P7" s="96" t="s">
        <v>96</v>
      </c>
      <c r="Q7" s="96" t="s">
        <v>97</v>
      </c>
      <c r="R7" s="96" t="s">
        <v>98</v>
      </c>
      <c r="S7" s="96" t="s">
        <v>99</v>
      </c>
      <c r="T7" s="108" t="s">
        <v>458</v>
      </c>
    </row>
    <row r="8" spans="1:30" s="5" customFormat="1" ht="8.25" customHeight="1" thickBot="1" x14ac:dyDescent="0.3">
      <c r="A8" s="429"/>
      <c r="B8" s="66"/>
      <c r="C8" s="87"/>
      <c r="D8" s="94"/>
      <c r="E8" s="94"/>
      <c r="F8" s="94"/>
      <c r="G8" s="94"/>
      <c r="H8" s="109" t="s">
        <v>100</v>
      </c>
      <c r="I8" s="109" t="s">
        <v>101</v>
      </c>
      <c r="J8" s="109" t="s">
        <v>102</v>
      </c>
      <c r="K8" s="109" t="s">
        <v>103</v>
      </c>
      <c r="L8" s="109" t="s">
        <v>104</v>
      </c>
      <c r="M8" s="149" t="s">
        <v>105</v>
      </c>
      <c r="N8" s="271" t="s">
        <v>106</v>
      </c>
      <c r="O8" s="102" t="s">
        <v>451</v>
      </c>
      <c r="P8" s="102" t="s">
        <v>107</v>
      </c>
      <c r="Q8" s="102" t="s">
        <v>108</v>
      </c>
      <c r="R8" s="102" t="s">
        <v>109</v>
      </c>
      <c r="S8" s="103" t="s">
        <v>110</v>
      </c>
      <c r="T8" s="428"/>
    </row>
    <row r="9" spans="1:30" x14ac:dyDescent="0.25">
      <c r="A9" s="141" t="s">
        <v>314</v>
      </c>
      <c r="B9" s="130"/>
      <c r="C9" s="89" t="s">
        <v>123</v>
      </c>
      <c r="D9" s="145" t="s">
        <v>124</v>
      </c>
      <c r="E9" s="89"/>
      <c r="F9" s="89" t="s">
        <v>315</v>
      </c>
      <c r="G9" s="75"/>
      <c r="H9" s="403" t="str">
        <f t="shared" ref="H9:H25" si="0">$C9 &amp; "_soc_" &amp; H$7 &amp; "_nb"</f>
        <v>ar_soc_prod_nb</v>
      </c>
      <c r="I9" s="403" t="str">
        <f t="shared" ref="I9:M24" si="1">$C9 &amp; "_soc_" &amp; I$7 &amp; "_nb"</f>
        <v>ar_soc_div_nb</v>
      </c>
      <c r="J9" s="403" t="str">
        <f t="shared" si="1"/>
        <v>ar_soc_acq_nb</v>
      </c>
      <c r="K9" s="403" t="str">
        <f t="shared" si="1"/>
        <v>ar_soc_exdisc_nb</v>
      </c>
      <c r="L9" s="403" t="str">
        <f t="shared" si="1"/>
        <v>ar_soc_tot_p_res_nb</v>
      </c>
      <c r="M9" s="403" t="str">
        <f t="shared" si="1"/>
        <v>ar_soc_tot_np_res_nb</v>
      </c>
      <c r="N9" s="8" t="str">
        <f t="shared" ref="N9:N25" si="2">$C9 &amp; "_sng_" &amp; N$7 &amp; "_nb"</f>
        <v>ar_sng_prod_nb</v>
      </c>
      <c r="O9" s="403" t="str">
        <f t="shared" ref="O9:S24" si="3">$C9 &amp; "_sng_" &amp; O$7 &amp; "_nb"</f>
        <v>ar_sng_div_nb</v>
      </c>
      <c r="P9" s="403" t="str">
        <f t="shared" si="3"/>
        <v>ar_sng_acq_nb</v>
      </c>
      <c r="Q9" s="403" t="str">
        <f t="shared" si="3"/>
        <v>ar_sng_exdisc_nb</v>
      </c>
      <c r="R9" s="403" t="str">
        <f t="shared" si="3"/>
        <v>ar_sng_tot_p_res_nb</v>
      </c>
      <c r="S9" s="403" t="str">
        <f t="shared" si="3"/>
        <v>ar_sng_tot_np_res_nb</v>
      </c>
      <c r="T9" s="41" t="str">
        <f>$C9 &amp; $E9 &amp; "_p5_comments"</f>
        <v>ar_p5_comments</v>
      </c>
      <c r="V9" s="403"/>
      <c r="Z9" s="403" t="s">
        <v>122</v>
      </c>
      <c r="AA9" s="403" t="s">
        <v>315</v>
      </c>
      <c r="AD9" s="29" t="s">
        <v>317</v>
      </c>
    </row>
    <row r="10" spans="1:30" x14ac:dyDescent="0.25">
      <c r="A10" s="129" t="s">
        <v>318</v>
      </c>
      <c r="B10" s="130"/>
      <c r="C10" s="91" t="s">
        <v>142</v>
      </c>
      <c r="D10" s="146" t="s">
        <v>143</v>
      </c>
      <c r="E10" s="91"/>
      <c r="F10" s="91" t="s">
        <v>319</v>
      </c>
      <c r="G10" s="75"/>
      <c r="H10" s="403" t="str">
        <f t="shared" si="0"/>
        <v>co_soc_prod_nb</v>
      </c>
      <c r="I10" s="403" t="str">
        <f t="shared" si="1"/>
        <v>co_soc_div_nb</v>
      </c>
      <c r="J10" s="403" t="str">
        <f t="shared" si="1"/>
        <v>co_soc_acq_nb</v>
      </c>
      <c r="K10" s="403" t="str">
        <f t="shared" si="1"/>
        <v>co_soc_exdisc_nb</v>
      </c>
      <c r="L10" s="403" t="str">
        <f t="shared" si="1"/>
        <v>co_soc_tot_p_res_nb</v>
      </c>
      <c r="M10" s="403" t="str">
        <f t="shared" si="1"/>
        <v>co_soc_tot_np_res_nb</v>
      </c>
      <c r="N10" s="8" t="str">
        <f t="shared" si="2"/>
        <v>co_sng_prod_nb</v>
      </c>
      <c r="O10" s="403" t="str">
        <f t="shared" si="3"/>
        <v>co_sng_div_nb</v>
      </c>
      <c r="P10" s="403" t="str">
        <f t="shared" si="3"/>
        <v>co_sng_acq_nb</v>
      </c>
      <c r="Q10" s="403" t="str">
        <f t="shared" si="3"/>
        <v>co_sng_exdisc_nb</v>
      </c>
      <c r="R10" s="403" t="str">
        <f t="shared" si="3"/>
        <v>co_sng_tot_p_res_nb</v>
      </c>
      <c r="S10" s="403" t="str">
        <f t="shared" si="3"/>
        <v>co_sng_tot_np_res_nb</v>
      </c>
      <c r="T10" s="41" t="str">
        <f t="shared" ref="T10:T43" si="4">$C10 &amp; $E10 &amp; "_p5_comments"</f>
        <v>co_p5_comments</v>
      </c>
      <c r="V10" s="403"/>
      <c r="Z10" s="403" t="s">
        <v>141</v>
      </c>
      <c r="AA10" s="403" t="s">
        <v>319</v>
      </c>
      <c r="AD10" s="29" t="s">
        <v>320</v>
      </c>
    </row>
    <row r="11" spans="1:30" x14ac:dyDescent="0.25">
      <c r="A11" s="130" t="s">
        <v>321</v>
      </c>
      <c r="B11" s="130"/>
      <c r="C11" s="91" t="s">
        <v>322</v>
      </c>
      <c r="D11" s="146" t="s">
        <v>153</v>
      </c>
      <c r="E11" s="91"/>
      <c r="F11" s="91" t="s">
        <v>323</v>
      </c>
      <c r="G11" s="75"/>
      <c r="H11" s="403" t="str">
        <f t="shared" si="0"/>
        <v>la_soc_prod_nb</v>
      </c>
      <c r="I11" s="403" t="str">
        <f t="shared" si="1"/>
        <v>la_soc_div_nb</v>
      </c>
      <c r="J11" s="403" t="str">
        <f t="shared" si="1"/>
        <v>la_soc_acq_nb</v>
      </c>
      <c r="K11" s="403" t="str">
        <f t="shared" si="1"/>
        <v>la_soc_exdisc_nb</v>
      </c>
      <c r="L11" s="403" t="str">
        <f t="shared" si="1"/>
        <v>la_soc_tot_p_res_nb</v>
      </c>
      <c r="M11" s="403" t="str">
        <f t="shared" si="1"/>
        <v>la_soc_tot_np_res_nb</v>
      </c>
      <c r="N11" s="8" t="str">
        <f t="shared" si="2"/>
        <v>la_sng_prod_nb</v>
      </c>
      <c r="O11" s="403" t="str">
        <f t="shared" si="3"/>
        <v>la_sng_div_nb</v>
      </c>
      <c r="P11" s="403" t="str">
        <f t="shared" si="3"/>
        <v>la_sng_acq_nb</v>
      </c>
      <c r="Q11" s="403" t="str">
        <f t="shared" si="3"/>
        <v>la_sng_exdisc_nb</v>
      </c>
      <c r="R11" s="403" t="str">
        <f t="shared" si="3"/>
        <v>la_sng_tot_p_res_nb</v>
      </c>
      <c r="S11" s="403" t="str">
        <f t="shared" si="3"/>
        <v>la_sng_tot_np_res_nb</v>
      </c>
      <c r="T11" s="41" t="str">
        <f t="shared" si="4"/>
        <v>la_p5_comments</v>
      </c>
      <c r="V11" s="403"/>
      <c r="Z11" s="403" t="s">
        <v>151</v>
      </c>
      <c r="AA11" s="403" t="s">
        <v>323</v>
      </c>
      <c r="AD11" s="29" t="s">
        <v>324</v>
      </c>
    </row>
    <row r="12" spans="1:30" x14ac:dyDescent="0.25">
      <c r="A12" s="130" t="s">
        <v>325</v>
      </c>
      <c r="B12" s="130"/>
      <c r="C12" s="91" t="s">
        <v>162</v>
      </c>
      <c r="D12" s="146" t="s">
        <v>163</v>
      </c>
      <c r="E12" s="91"/>
      <c r="F12" s="91" t="s">
        <v>326</v>
      </c>
      <c r="G12" s="75"/>
      <c r="H12" s="403" t="str">
        <f t="shared" si="0"/>
        <v>mi_soc_prod_nb</v>
      </c>
      <c r="I12" s="403" t="str">
        <f t="shared" si="1"/>
        <v>mi_soc_div_nb</v>
      </c>
      <c r="J12" s="403" t="str">
        <f t="shared" si="1"/>
        <v>mi_soc_acq_nb</v>
      </c>
      <c r="K12" s="403" t="str">
        <f t="shared" si="1"/>
        <v>mi_soc_exdisc_nb</v>
      </c>
      <c r="L12" s="403" t="str">
        <f t="shared" si="1"/>
        <v>mi_soc_tot_p_res_nb</v>
      </c>
      <c r="M12" s="403" t="str">
        <f t="shared" si="1"/>
        <v>mi_soc_tot_np_res_nb</v>
      </c>
      <c r="N12" s="8" t="str">
        <f t="shared" si="2"/>
        <v>mi_sng_prod_nb</v>
      </c>
      <c r="O12" s="403" t="str">
        <f t="shared" si="3"/>
        <v>mi_sng_div_nb</v>
      </c>
      <c r="P12" s="403" t="str">
        <f t="shared" si="3"/>
        <v>mi_sng_acq_nb</v>
      </c>
      <c r="Q12" s="403" t="str">
        <f t="shared" si="3"/>
        <v>mi_sng_exdisc_nb</v>
      </c>
      <c r="R12" s="403" t="str">
        <f t="shared" si="3"/>
        <v>mi_sng_tot_p_res_nb</v>
      </c>
      <c r="S12" s="403" t="str">
        <f t="shared" si="3"/>
        <v>mi_sng_tot_np_res_nb</v>
      </c>
      <c r="T12" s="41" t="str">
        <f t="shared" si="4"/>
        <v>mi_p5_comments</v>
      </c>
      <c r="V12" s="403"/>
      <c r="Z12" s="403" t="s">
        <v>161</v>
      </c>
      <c r="AA12" s="403" t="s">
        <v>326</v>
      </c>
      <c r="AD12" s="29" t="s">
        <v>328</v>
      </c>
    </row>
    <row r="13" spans="1:30" x14ac:dyDescent="0.25">
      <c r="A13" s="130" t="s">
        <v>329</v>
      </c>
      <c r="B13" s="130"/>
      <c r="C13" s="91" t="s">
        <v>168</v>
      </c>
      <c r="D13" s="146" t="s">
        <v>169</v>
      </c>
      <c r="E13" s="91"/>
      <c r="F13" s="91" t="s">
        <v>330</v>
      </c>
      <c r="G13" s="75"/>
      <c r="H13" s="403" t="str">
        <f t="shared" si="0"/>
        <v>mt_soc_prod_nb</v>
      </c>
      <c r="I13" s="403" t="str">
        <f t="shared" si="1"/>
        <v>mt_soc_div_nb</v>
      </c>
      <c r="J13" s="403" t="str">
        <f t="shared" si="1"/>
        <v>mt_soc_acq_nb</v>
      </c>
      <c r="K13" s="403" t="str">
        <f t="shared" si="1"/>
        <v>mt_soc_exdisc_nb</v>
      </c>
      <c r="L13" s="403" t="str">
        <f t="shared" si="1"/>
        <v>mt_soc_tot_p_res_nb</v>
      </c>
      <c r="M13" s="403" t="str">
        <f t="shared" si="1"/>
        <v>mt_soc_tot_np_res_nb</v>
      </c>
      <c r="N13" s="8" t="str">
        <f t="shared" si="2"/>
        <v>mt_sng_prod_nb</v>
      </c>
      <c r="O13" s="403" t="str">
        <f t="shared" si="3"/>
        <v>mt_sng_div_nb</v>
      </c>
      <c r="P13" s="403" t="str">
        <f t="shared" si="3"/>
        <v>mt_sng_acq_nb</v>
      </c>
      <c r="Q13" s="403" t="str">
        <f t="shared" si="3"/>
        <v>mt_sng_exdisc_nb</v>
      </c>
      <c r="R13" s="403" t="str">
        <f t="shared" si="3"/>
        <v>mt_sng_tot_p_res_nb</v>
      </c>
      <c r="S13" s="403" t="str">
        <f t="shared" si="3"/>
        <v>mt_sng_tot_np_res_nb</v>
      </c>
      <c r="T13" s="41" t="str">
        <f t="shared" si="4"/>
        <v>mt_p5_comments</v>
      </c>
      <c r="V13" s="403"/>
      <c r="Z13" s="403" t="s">
        <v>167</v>
      </c>
      <c r="AA13" s="403" t="s">
        <v>330</v>
      </c>
      <c r="AD13" s="29" t="s">
        <v>332</v>
      </c>
    </row>
    <row r="14" spans="1:30" x14ac:dyDescent="0.25">
      <c r="A14" s="130" t="s">
        <v>333</v>
      </c>
      <c r="B14" s="130"/>
      <c r="C14" s="91" t="s">
        <v>171</v>
      </c>
      <c r="D14" s="146" t="s">
        <v>172</v>
      </c>
      <c r="E14" s="91"/>
      <c r="F14" s="91" t="s">
        <v>319</v>
      </c>
      <c r="G14" s="75"/>
      <c r="H14" s="403" t="str">
        <f t="shared" si="0"/>
        <v>ne_soc_prod_nb</v>
      </c>
      <c r="I14" s="403" t="str">
        <f t="shared" si="1"/>
        <v>ne_soc_div_nb</v>
      </c>
      <c r="J14" s="403" t="str">
        <f t="shared" si="1"/>
        <v>ne_soc_acq_nb</v>
      </c>
      <c r="K14" s="403" t="str">
        <f t="shared" si="1"/>
        <v>ne_soc_exdisc_nb</v>
      </c>
      <c r="L14" s="403" t="str">
        <f t="shared" si="1"/>
        <v>ne_soc_tot_p_res_nb</v>
      </c>
      <c r="M14" s="403" t="str">
        <f t="shared" si="1"/>
        <v>ne_soc_tot_np_res_nb</v>
      </c>
      <c r="N14" s="8" t="str">
        <f t="shared" si="2"/>
        <v>ne_sng_prod_nb</v>
      </c>
      <c r="O14" s="403" t="str">
        <f t="shared" si="3"/>
        <v>ne_sng_div_nb</v>
      </c>
      <c r="P14" s="403" t="str">
        <f t="shared" si="3"/>
        <v>ne_sng_acq_nb</v>
      </c>
      <c r="Q14" s="403" t="str">
        <f t="shared" si="3"/>
        <v>ne_sng_exdisc_nb</v>
      </c>
      <c r="R14" s="403" t="str">
        <f t="shared" si="3"/>
        <v>ne_sng_tot_p_res_nb</v>
      </c>
      <c r="S14" s="403" t="str">
        <f t="shared" si="3"/>
        <v>ne_sng_tot_np_res_nb</v>
      </c>
      <c r="T14" s="41" t="str">
        <f t="shared" si="4"/>
        <v>ne_p5_comments</v>
      </c>
      <c r="V14" s="403"/>
      <c r="Z14" s="403" t="s">
        <v>170</v>
      </c>
      <c r="AA14" s="403" t="s">
        <v>319</v>
      </c>
      <c r="AD14" s="29" t="s">
        <v>335</v>
      </c>
    </row>
    <row r="15" spans="1:30" x14ac:dyDescent="0.25">
      <c r="A15" s="130" t="s">
        <v>336</v>
      </c>
      <c r="B15" s="130"/>
      <c r="C15" s="91" t="s">
        <v>337</v>
      </c>
      <c r="D15" s="146" t="s">
        <v>175</v>
      </c>
      <c r="E15" s="91"/>
      <c r="F15" s="91" t="s">
        <v>338</v>
      </c>
      <c r="G15" s="75"/>
      <c r="H15" s="403" t="str">
        <f t="shared" si="0"/>
        <v>nm_soc_prod_nb</v>
      </c>
      <c r="I15" s="403" t="str">
        <f t="shared" si="1"/>
        <v>nm_soc_div_nb</v>
      </c>
      <c r="J15" s="403" t="str">
        <f t="shared" si="1"/>
        <v>nm_soc_acq_nb</v>
      </c>
      <c r="K15" s="403" t="str">
        <f t="shared" si="1"/>
        <v>nm_soc_exdisc_nb</v>
      </c>
      <c r="L15" s="403" t="str">
        <f t="shared" si="1"/>
        <v>nm_soc_tot_p_res_nb</v>
      </c>
      <c r="M15" s="403" t="str">
        <f t="shared" si="1"/>
        <v>nm_soc_tot_np_res_nb</v>
      </c>
      <c r="N15" s="8" t="str">
        <f t="shared" si="2"/>
        <v>nm_sng_prod_nb</v>
      </c>
      <c r="O15" s="403" t="str">
        <f t="shared" si="3"/>
        <v>nm_sng_div_nb</v>
      </c>
      <c r="P15" s="403" t="str">
        <f t="shared" si="3"/>
        <v>nm_sng_acq_nb</v>
      </c>
      <c r="Q15" s="403" t="str">
        <f t="shared" si="3"/>
        <v>nm_sng_exdisc_nb</v>
      </c>
      <c r="R15" s="403" t="str">
        <f t="shared" si="3"/>
        <v>nm_sng_tot_p_res_nb</v>
      </c>
      <c r="S15" s="403" t="str">
        <f t="shared" si="3"/>
        <v>nm_sng_tot_np_res_nb</v>
      </c>
      <c r="T15" s="41" t="str">
        <f t="shared" si="4"/>
        <v>nm_p5_comments</v>
      </c>
      <c r="Z15" s="403" t="s">
        <v>173</v>
      </c>
      <c r="AA15" s="403" t="s">
        <v>338</v>
      </c>
      <c r="AD15" s="29" t="s">
        <v>340</v>
      </c>
    </row>
    <row r="16" spans="1:30" x14ac:dyDescent="0.25">
      <c r="A16" s="129" t="s">
        <v>341</v>
      </c>
      <c r="B16" s="130"/>
      <c r="C16" s="91" t="s">
        <v>185</v>
      </c>
      <c r="D16" s="146" t="s">
        <v>186</v>
      </c>
      <c r="E16" s="91"/>
      <c r="F16" s="91" t="s">
        <v>330</v>
      </c>
      <c r="G16" s="75"/>
      <c r="H16" s="403" t="str">
        <f t="shared" si="0"/>
        <v>nd_soc_prod_nb</v>
      </c>
      <c r="I16" s="403" t="str">
        <f t="shared" si="1"/>
        <v>nd_soc_div_nb</v>
      </c>
      <c r="J16" s="403" t="str">
        <f t="shared" si="1"/>
        <v>nd_soc_acq_nb</v>
      </c>
      <c r="K16" s="403" t="str">
        <f t="shared" si="1"/>
        <v>nd_soc_exdisc_nb</v>
      </c>
      <c r="L16" s="403" t="str">
        <f t="shared" si="1"/>
        <v>nd_soc_tot_p_res_nb</v>
      </c>
      <c r="M16" s="403" t="str">
        <f t="shared" si="1"/>
        <v>nd_soc_tot_np_res_nb</v>
      </c>
      <c r="N16" s="8" t="str">
        <f t="shared" si="2"/>
        <v>nd_sng_prod_nb</v>
      </c>
      <c r="O16" s="403" t="str">
        <f t="shared" si="3"/>
        <v>nd_sng_div_nb</v>
      </c>
      <c r="P16" s="403" t="str">
        <f t="shared" si="3"/>
        <v>nd_sng_acq_nb</v>
      </c>
      <c r="Q16" s="403" t="str">
        <f t="shared" si="3"/>
        <v>nd_sng_exdisc_nb</v>
      </c>
      <c r="R16" s="403" t="str">
        <f t="shared" si="3"/>
        <v>nd_sng_tot_p_res_nb</v>
      </c>
      <c r="S16" s="403" t="str">
        <f t="shared" si="3"/>
        <v>nd_sng_tot_np_res_nb</v>
      </c>
      <c r="T16" s="41" t="str">
        <f t="shared" si="4"/>
        <v>nd_p5_comments</v>
      </c>
      <c r="Z16" s="403" t="s">
        <v>184</v>
      </c>
      <c r="AA16" s="403" t="s">
        <v>330</v>
      </c>
      <c r="AD16" s="29" t="s">
        <v>343</v>
      </c>
    </row>
    <row r="17" spans="1:30" x14ac:dyDescent="0.25">
      <c r="A17" s="129" t="s">
        <v>344</v>
      </c>
      <c r="B17" s="130"/>
      <c r="C17" s="91" t="s">
        <v>188</v>
      </c>
      <c r="D17" s="146" t="s">
        <v>189</v>
      </c>
      <c r="E17" s="91"/>
      <c r="F17" s="91" t="s">
        <v>345</v>
      </c>
      <c r="G17" s="75"/>
      <c r="H17" s="403" t="str">
        <f t="shared" si="0"/>
        <v>oh_soc_prod_nb</v>
      </c>
      <c r="I17" s="403" t="str">
        <f t="shared" si="1"/>
        <v>oh_soc_div_nb</v>
      </c>
      <c r="J17" s="403" t="str">
        <f t="shared" si="1"/>
        <v>oh_soc_acq_nb</v>
      </c>
      <c r="K17" s="403" t="str">
        <f t="shared" si="1"/>
        <v>oh_soc_exdisc_nb</v>
      </c>
      <c r="L17" s="403" t="str">
        <f t="shared" si="1"/>
        <v>oh_soc_tot_p_res_nb</v>
      </c>
      <c r="M17" s="403" t="str">
        <f t="shared" si="1"/>
        <v>oh_soc_tot_np_res_nb</v>
      </c>
      <c r="N17" s="8" t="str">
        <f t="shared" si="2"/>
        <v>oh_sng_prod_nb</v>
      </c>
      <c r="O17" s="403" t="str">
        <f t="shared" si="3"/>
        <v>oh_sng_div_nb</v>
      </c>
      <c r="P17" s="403" t="str">
        <f t="shared" si="3"/>
        <v>oh_sng_acq_nb</v>
      </c>
      <c r="Q17" s="403" t="str">
        <f t="shared" si="3"/>
        <v>oh_sng_exdisc_nb</v>
      </c>
      <c r="R17" s="403" t="str">
        <f t="shared" si="3"/>
        <v>oh_sng_tot_p_res_nb</v>
      </c>
      <c r="S17" s="403" t="str">
        <f t="shared" si="3"/>
        <v>oh_sng_tot_np_res_nb</v>
      </c>
      <c r="T17" s="41" t="str">
        <f t="shared" si="4"/>
        <v>oh_p5_comments</v>
      </c>
      <c r="Z17" s="403" t="s">
        <v>187</v>
      </c>
      <c r="AA17" s="403" t="s">
        <v>345</v>
      </c>
      <c r="AD17" s="29" t="s">
        <v>346</v>
      </c>
    </row>
    <row r="18" spans="1:30" x14ac:dyDescent="0.25">
      <c r="A18" s="129" t="s">
        <v>347</v>
      </c>
      <c r="B18" s="130"/>
      <c r="C18" s="91" t="s">
        <v>191</v>
      </c>
      <c r="D18" s="146" t="s">
        <v>192</v>
      </c>
      <c r="E18" s="91"/>
      <c r="F18" s="91" t="s">
        <v>348</v>
      </c>
      <c r="G18" s="75"/>
      <c r="H18" s="403" t="str">
        <f t="shared" si="0"/>
        <v>ok_soc_prod_nb</v>
      </c>
      <c r="I18" s="403" t="str">
        <f t="shared" si="1"/>
        <v>ok_soc_div_nb</v>
      </c>
      <c r="J18" s="403" t="str">
        <f t="shared" si="1"/>
        <v>ok_soc_acq_nb</v>
      </c>
      <c r="K18" s="403" t="str">
        <f t="shared" si="1"/>
        <v>ok_soc_exdisc_nb</v>
      </c>
      <c r="L18" s="403" t="str">
        <f t="shared" si="1"/>
        <v>ok_soc_tot_p_res_nb</v>
      </c>
      <c r="M18" s="403" t="str">
        <f t="shared" si="1"/>
        <v>ok_soc_tot_np_res_nb</v>
      </c>
      <c r="N18" s="8" t="str">
        <f t="shared" si="2"/>
        <v>ok_sng_prod_nb</v>
      </c>
      <c r="O18" s="403" t="str">
        <f t="shared" si="3"/>
        <v>ok_sng_div_nb</v>
      </c>
      <c r="P18" s="403" t="str">
        <f t="shared" si="3"/>
        <v>ok_sng_acq_nb</v>
      </c>
      <c r="Q18" s="403" t="str">
        <f t="shared" si="3"/>
        <v>ok_sng_exdisc_nb</v>
      </c>
      <c r="R18" s="403" t="str">
        <f t="shared" si="3"/>
        <v>ok_sng_tot_p_res_nb</v>
      </c>
      <c r="S18" s="403" t="str">
        <f t="shared" si="3"/>
        <v>ok_sng_tot_np_res_nb</v>
      </c>
      <c r="T18" s="41" t="str">
        <f t="shared" si="4"/>
        <v>ok_p5_comments</v>
      </c>
      <c r="Z18" s="403" t="s">
        <v>190</v>
      </c>
      <c r="AA18" s="403" t="s">
        <v>348</v>
      </c>
      <c r="AD18" s="29" t="s">
        <v>349</v>
      </c>
    </row>
    <row r="19" spans="1:30" x14ac:dyDescent="0.25">
      <c r="A19" s="129" t="s">
        <v>350</v>
      </c>
      <c r="B19" s="130"/>
      <c r="C19" s="91" t="s">
        <v>194</v>
      </c>
      <c r="D19" s="146" t="s">
        <v>195</v>
      </c>
      <c r="E19" s="91"/>
      <c r="F19" s="91" t="s">
        <v>351</v>
      </c>
      <c r="G19" s="75"/>
      <c r="H19" s="403" t="str">
        <f t="shared" si="0"/>
        <v>pa_soc_prod_nb</v>
      </c>
      <c r="I19" s="403" t="str">
        <f t="shared" si="1"/>
        <v>pa_soc_div_nb</v>
      </c>
      <c r="J19" s="403" t="str">
        <f t="shared" si="1"/>
        <v>pa_soc_acq_nb</v>
      </c>
      <c r="K19" s="403" t="str">
        <f t="shared" si="1"/>
        <v>pa_soc_exdisc_nb</v>
      </c>
      <c r="L19" s="403" t="str">
        <f t="shared" si="1"/>
        <v>pa_soc_tot_p_res_nb</v>
      </c>
      <c r="M19" s="403" t="str">
        <f t="shared" si="1"/>
        <v>pa_soc_tot_np_res_nb</v>
      </c>
      <c r="N19" s="8" t="str">
        <f t="shared" si="2"/>
        <v>pa_sng_prod_nb</v>
      </c>
      <c r="O19" s="403" t="str">
        <f t="shared" si="3"/>
        <v>pa_sng_div_nb</v>
      </c>
      <c r="P19" s="403" t="str">
        <f t="shared" si="3"/>
        <v>pa_sng_acq_nb</v>
      </c>
      <c r="Q19" s="403" t="str">
        <f t="shared" si="3"/>
        <v>pa_sng_exdisc_nb</v>
      </c>
      <c r="R19" s="403" t="str">
        <f t="shared" si="3"/>
        <v>pa_sng_tot_p_res_nb</v>
      </c>
      <c r="S19" s="403" t="str">
        <f t="shared" si="3"/>
        <v>pa_sng_tot_np_res_nb</v>
      </c>
      <c r="T19" s="41" t="str">
        <f t="shared" si="4"/>
        <v>pa_p5_comments</v>
      </c>
      <c r="Z19" s="403" t="s">
        <v>193</v>
      </c>
      <c r="AA19" s="403" t="s">
        <v>351</v>
      </c>
      <c r="AD19" s="29" t="s">
        <v>352</v>
      </c>
    </row>
    <row r="20" spans="1:30" x14ac:dyDescent="0.25">
      <c r="A20" s="129" t="s">
        <v>353</v>
      </c>
      <c r="B20" s="130"/>
      <c r="C20" s="91" t="s">
        <v>197</v>
      </c>
      <c r="D20" s="147" t="s">
        <v>198</v>
      </c>
      <c r="E20" s="97"/>
      <c r="F20" s="97" t="s">
        <v>354</v>
      </c>
      <c r="G20" s="75"/>
      <c r="H20" s="403" t="str">
        <f t="shared" si="0"/>
        <v>sd_soc_prod_nb</v>
      </c>
      <c r="I20" s="403" t="str">
        <f t="shared" si="1"/>
        <v>sd_soc_div_nb</v>
      </c>
      <c r="J20" s="403" t="str">
        <f t="shared" si="1"/>
        <v>sd_soc_acq_nb</v>
      </c>
      <c r="K20" s="403" t="str">
        <f t="shared" si="1"/>
        <v>sd_soc_exdisc_nb</v>
      </c>
      <c r="L20" s="403" t="str">
        <f t="shared" si="1"/>
        <v>sd_soc_tot_p_res_nb</v>
      </c>
      <c r="M20" s="403" t="str">
        <f t="shared" si="1"/>
        <v>sd_soc_tot_np_res_nb</v>
      </c>
      <c r="N20" s="8" t="str">
        <f t="shared" si="2"/>
        <v>sd_sng_prod_nb</v>
      </c>
      <c r="O20" s="403" t="str">
        <f t="shared" si="3"/>
        <v>sd_sng_div_nb</v>
      </c>
      <c r="P20" s="403" t="str">
        <f t="shared" si="3"/>
        <v>sd_sng_acq_nb</v>
      </c>
      <c r="Q20" s="403" t="str">
        <f t="shared" si="3"/>
        <v>sd_sng_exdisc_nb</v>
      </c>
      <c r="R20" s="403" t="str">
        <f t="shared" si="3"/>
        <v>sd_sng_tot_p_res_nb</v>
      </c>
      <c r="S20" s="403" t="str">
        <f t="shared" si="3"/>
        <v>sd_sng_tot_np_res_nb</v>
      </c>
      <c r="T20" s="41" t="str">
        <f t="shared" si="4"/>
        <v>sd_p5_comments</v>
      </c>
      <c r="Z20" s="403" t="s">
        <v>196</v>
      </c>
      <c r="AA20" s="403" t="s">
        <v>354</v>
      </c>
      <c r="AD20" s="29" t="s">
        <v>355</v>
      </c>
    </row>
    <row r="21" spans="1:30" x14ac:dyDescent="0.25">
      <c r="A21" s="142" t="s">
        <v>356</v>
      </c>
      <c r="B21" s="131"/>
      <c r="C21" s="89" t="s">
        <v>200</v>
      </c>
      <c r="D21" s="78" t="s">
        <v>201</v>
      </c>
      <c r="E21" s="88">
        <v>1</v>
      </c>
      <c r="F21" s="89" t="s">
        <v>357</v>
      </c>
      <c r="G21" s="76"/>
      <c r="H21" s="24" t="str">
        <f t="shared" si="0"/>
        <v>tx_d1_soc_prod_nb</v>
      </c>
      <c r="I21" s="68" t="str">
        <f t="shared" si="1"/>
        <v>tx_d1_soc_div_nb</v>
      </c>
      <c r="J21" s="68" t="str">
        <f t="shared" si="1"/>
        <v>tx_d1_soc_acq_nb</v>
      </c>
      <c r="K21" s="68" t="str">
        <f t="shared" si="1"/>
        <v>tx_d1_soc_exdisc_nb</v>
      </c>
      <c r="L21" s="68" t="str">
        <f t="shared" si="1"/>
        <v>tx_d1_soc_tot_p_res_nb</v>
      </c>
      <c r="M21" s="68" t="str">
        <f t="shared" si="1"/>
        <v>tx_d1_soc_tot_np_res_nb</v>
      </c>
      <c r="N21" s="272" t="str">
        <f t="shared" si="2"/>
        <v>tx_d1_sng_prod_nb</v>
      </c>
      <c r="O21" s="68" t="str">
        <f t="shared" si="3"/>
        <v>tx_d1_sng_div_nb</v>
      </c>
      <c r="P21" s="68" t="str">
        <f t="shared" si="3"/>
        <v>tx_d1_sng_acq_nb</v>
      </c>
      <c r="Q21" s="68" t="str">
        <f t="shared" si="3"/>
        <v>tx_d1_sng_exdisc_nb</v>
      </c>
      <c r="R21" s="68" t="str">
        <f t="shared" si="3"/>
        <v>tx_d1_sng_tot_p_res_nb</v>
      </c>
      <c r="S21" s="86" t="str">
        <f t="shared" si="3"/>
        <v>tx_d1_sng_tot_np_res_nb</v>
      </c>
      <c r="T21" s="41" t="str">
        <f t="shared" si="4"/>
        <v>tx_d11_p5_comments</v>
      </c>
      <c r="Z21" s="403" t="s">
        <v>199</v>
      </c>
      <c r="AA21" s="403" t="s">
        <v>357</v>
      </c>
      <c r="AD21" s="29" t="s">
        <v>358</v>
      </c>
    </row>
    <row r="22" spans="1:30" x14ac:dyDescent="0.25">
      <c r="A22" s="132" t="s">
        <v>359</v>
      </c>
      <c r="B22" s="133"/>
      <c r="C22" s="91" t="s">
        <v>360</v>
      </c>
      <c r="D22" s="75" t="s">
        <v>201</v>
      </c>
      <c r="E22" s="90">
        <v>2</v>
      </c>
      <c r="F22" s="91" t="s">
        <v>357</v>
      </c>
      <c r="G22" s="77"/>
      <c r="H22" s="26" t="str">
        <f t="shared" si="0"/>
        <v>tx_d2_soc_prod_nb</v>
      </c>
      <c r="I22" s="403" t="str">
        <f t="shared" si="1"/>
        <v>tx_d2_soc_div_nb</v>
      </c>
      <c r="J22" s="403" t="str">
        <f t="shared" si="1"/>
        <v>tx_d2_soc_acq_nb</v>
      </c>
      <c r="K22" s="403" t="str">
        <f t="shared" si="1"/>
        <v>tx_d2_soc_exdisc_nb</v>
      </c>
      <c r="L22" s="403" t="str">
        <f t="shared" si="1"/>
        <v>tx_d2_soc_tot_p_res_nb</v>
      </c>
      <c r="M22" s="403" t="str">
        <f t="shared" si="1"/>
        <v>tx_d2_soc_tot_np_res_nb</v>
      </c>
      <c r="N22" s="8" t="str">
        <f t="shared" si="2"/>
        <v>tx_d2_sng_prod_nb</v>
      </c>
      <c r="O22" s="403" t="str">
        <f t="shared" si="3"/>
        <v>tx_d2_sng_div_nb</v>
      </c>
      <c r="P22" s="403" t="str">
        <f t="shared" si="3"/>
        <v>tx_d2_sng_acq_nb</v>
      </c>
      <c r="Q22" s="403" t="str">
        <f t="shared" si="3"/>
        <v>tx_d2_sng_exdisc_nb</v>
      </c>
      <c r="R22" s="403" t="str">
        <f t="shared" si="3"/>
        <v>tx_d2_sng_tot_p_res_nb</v>
      </c>
      <c r="S22" s="50" t="str">
        <f t="shared" si="3"/>
        <v>tx_d2_sng_tot_np_res_nb</v>
      </c>
      <c r="T22" s="41" t="str">
        <f t="shared" si="4"/>
        <v>tx_d22_p5_comments</v>
      </c>
      <c r="Z22" s="403" t="s">
        <v>202</v>
      </c>
      <c r="AA22" s="403" t="s">
        <v>357</v>
      </c>
      <c r="AD22" s="29" t="s">
        <v>361</v>
      </c>
    </row>
    <row r="23" spans="1:30" x14ac:dyDescent="0.25">
      <c r="A23" s="132" t="s">
        <v>362</v>
      </c>
      <c r="B23" s="133"/>
      <c r="C23" s="91" t="s">
        <v>363</v>
      </c>
      <c r="D23" s="75" t="s">
        <v>201</v>
      </c>
      <c r="E23" s="90">
        <v>3</v>
      </c>
      <c r="F23" s="91" t="s">
        <v>357</v>
      </c>
      <c r="G23" s="77"/>
      <c r="H23" s="26" t="str">
        <f t="shared" si="0"/>
        <v>tx_d3_soc_prod_nb</v>
      </c>
      <c r="I23" s="403" t="str">
        <f t="shared" si="1"/>
        <v>tx_d3_soc_div_nb</v>
      </c>
      <c r="J23" s="403" t="str">
        <f t="shared" si="1"/>
        <v>tx_d3_soc_acq_nb</v>
      </c>
      <c r="K23" s="403" t="str">
        <f t="shared" si="1"/>
        <v>tx_d3_soc_exdisc_nb</v>
      </c>
      <c r="L23" s="403" t="str">
        <f t="shared" si="1"/>
        <v>tx_d3_soc_tot_p_res_nb</v>
      </c>
      <c r="M23" s="403" t="str">
        <f t="shared" si="1"/>
        <v>tx_d3_soc_tot_np_res_nb</v>
      </c>
      <c r="N23" s="8" t="str">
        <f t="shared" si="2"/>
        <v>tx_d3_sng_prod_nb</v>
      </c>
      <c r="O23" s="403" t="str">
        <f t="shared" si="3"/>
        <v>tx_d3_sng_div_nb</v>
      </c>
      <c r="P23" s="403" t="str">
        <f t="shared" si="3"/>
        <v>tx_d3_sng_acq_nb</v>
      </c>
      <c r="Q23" s="403" t="str">
        <f t="shared" si="3"/>
        <v>tx_d3_sng_exdisc_nb</v>
      </c>
      <c r="R23" s="403" t="str">
        <f t="shared" si="3"/>
        <v>tx_d3_sng_tot_p_res_nb</v>
      </c>
      <c r="S23" s="50" t="str">
        <f t="shared" si="3"/>
        <v>tx_d3_sng_tot_np_res_nb</v>
      </c>
      <c r="T23" s="41" t="str">
        <f t="shared" si="4"/>
        <v>tx_d33_p5_comments</v>
      </c>
      <c r="Z23" s="403" t="s">
        <v>204</v>
      </c>
      <c r="AA23" s="403" t="s">
        <v>357</v>
      </c>
      <c r="AD23" s="29" t="s">
        <v>364</v>
      </c>
    </row>
    <row r="24" spans="1:30" x14ac:dyDescent="0.25">
      <c r="A24" s="132" t="s">
        <v>365</v>
      </c>
      <c r="B24" s="133"/>
      <c r="C24" s="91" t="s">
        <v>366</v>
      </c>
      <c r="D24" s="75" t="s">
        <v>201</v>
      </c>
      <c r="E24" s="90">
        <v>4</v>
      </c>
      <c r="F24" s="91" t="s">
        <v>357</v>
      </c>
      <c r="G24" s="77"/>
      <c r="H24" s="26" t="str">
        <f t="shared" si="0"/>
        <v>tx_d4_soc_prod_nb</v>
      </c>
      <c r="I24" s="403" t="str">
        <f t="shared" si="1"/>
        <v>tx_d4_soc_div_nb</v>
      </c>
      <c r="J24" s="403" t="str">
        <f t="shared" si="1"/>
        <v>tx_d4_soc_acq_nb</v>
      </c>
      <c r="K24" s="403" t="str">
        <f t="shared" si="1"/>
        <v>tx_d4_soc_exdisc_nb</v>
      </c>
      <c r="L24" s="403" t="str">
        <f t="shared" si="1"/>
        <v>tx_d4_soc_tot_p_res_nb</v>
      </c>
      <c r="M24" s="403" t="str">
        <f t="shared" si="1"/>
        <v>tx_d4_soc_tot_np_res_nb</v>
      </c>
      <c r="N24" s="8" t="str">
        <f t="shared" si="2"/>
        <v>tx_d4_sng_prod_nb</v>
      </c>
      <c r="O24" s="403" t="str">
        <f t="shared" si="3"/>
        <v>tx_d4_sng_div_nb</v>
      </c>
      <c r="P24" s="403" t="str">
        <f t="shared" si="3"/>
        <v>tx_d4_sng_acq_nb</v>
      </c>
      <c r="Q24" s="403" t="str">
        <f t="shared" si="3"/>
        <v>tx_d4_sng_exdisc_nb</v>
      </c>
      <c r="R24" s="403" t="str">
        <f t="shared" si="3"/>
        <v>tx_d4_sng_tot_p_res_nb</v>
      </c>
      <c r="S24" s="50" t="str">
        <f t="shared" si="3"/>
        <v>tx_d4_sng_tot_np_res_nb</v>
      </c>
      <c r="T24" s="41" t="str">
        <f t="shared" si="4"/>
        <v>tx_d44_p5_comments</v>
      </c>
      <c r="Z24" s="403" t="s">
        <v>206</v>
      </c>
      <c r="AA24" s="403" t="s">
        <v>357</v>
      </c>
      <c r="AD24" s="29" t="s">
        <v>367</v>
      </c>
    </row>
    <row r="25" spans="1:30" x14ac:dyDescent="0.25">
      <c r="A25" s="132" t="s">
        <v>368</v>
      </c>
      <c r="B25" s="133"/>
      <c r="C25" s="91" t="s">
        <v>209</v>
      </c>
      <c r="D25" s="75" t="s">
        <v>201</v>
      </c>
      <c r="E25" s="90">
        <v>5</v>
      </c>
      <c r="F25" s="91" t="s">
        <v>369</v>
      </c>
      <c r="G25" s="77"/>
      <c r="H25" s="26" t="str">
        <f t="shared" si="0"/>
        <v>tx_d5_soc_prod_nb</v>
      </c>
      <c r="I25" s="403" t="str">
        <f>$C25 &amp; "_soc_" &amp; I$7 &amp; "_nb"</f>
        <v>tx_d5_soc_div_nb</v>
      </c>
      <c r="J25" s="403" t="str">
        <f>$C25 &amp; "_soc_" &amp; J$7 &amp; "_nb"</f>
        <v>tx_d5_soc_acq_nb</v>
      </c>
      <c r="K25" s="403" t="str">
        <f>$C25 &amp; "_soc_" &amp; K$7 &amp; "_nb"</f>
        <v>tx_d5_soc_exdisc_nb</v>
      </c>
      <c r="L25" s="403" t="str">
        <f>$C25 &amp; "_soc_" &amp; L$7 &amp; "_nb"</f>
        <v>tx_d5_soc_tot_p_res_nb</v>
      </c>
      <c r="M25" s="403" t="str">
        <f>$C25 &amp; "_soc_" &amp; M$7 &amp; "_nb"</f>
        <v>tx_d5_soc_tot_np_res_nb</v>
      </c>
      <c r="N25" s="8" t="str">
        <f t="shared" si="2"/>
        <v>tx_d5_sng_prod_nb</v>
      </c>
      <c r="O25" s="403" t="str">
        <f>$C25 &amp; "_sng_" &amp; O$7 &amp; "_nb"</f>
        <v>tx_d5_sng_div_nb</v>
      </c>
      <c r="P25" s="403" t="str">
        <f>$C25 &amp; "_sng_" &amp; P$7 &amp; "_nb"</f>
        <v>tx_d5_sng_acq_nb</v>
      </c>
      <c r="Q25" s="403" t="str">
        <f>$C25 &amp; "_sng_" &amp; Q$7 &amp; "_nb"</f>
        <v>tx_d5_sng_exdisc_nb</v>
      </c>
      <c r="R25" s="403" t="str">
        <f>$C25 &amp; "_sng_" &amp; R$7 &amp; "_nb"</f>
        <v>tx_d5_sng_tot_p_res_nb</v>
      </c>
      <c r="S25" s="50" t="str">
        <f>$C25 &amp; "_sng_" &amp; S$7 &amp; "_nb"</f>
        <v>tx_d5_sng_tot_np_res_nb</v>
      </c>
      <c r="T25" s="41" t="str">
        <f t="shared" si="4"/>
        <v>tx_d55_p5_comments</v>
      </c>
      <c r="Z25" s="403" t="s">
        <v>208</v>
      </c>
      <c r="AA25" s="403" t="s">
        <v>369</v>
      </c>
      <c r="AD25" s="29" t="s">
        <v>370</v>
      </c>
    </row>
    <row r="26" spans="1:30" x14ac:dyDescent="0.25">
      <c r="A26" s="132" t="s">
        <v>371</v>
      </c>
      <c r="B26" s="133"/>
      <c r="C26" s="91" t="s">
        <v>211</v>
      </c>
      <c r="D26" s="75" t="s">
        <v>201</v>
      </c>
      <c r="E26" s="90">
        <v>6</v>
      </c>
      <c r="F26" s="91" t="s">
        <v>372</v>
      </c>
      <c r="G26" s="77"/>
      <c r="H26" s="26" t="str">
        <f t="shared" ref="H26:M43" si="5">$C26 &amp; "_soc_" &amp; H$7 &amp; "_nb"</f>
        <v>tx_d6_soc_prod_nb</v>
      </c>
      <c r="I26" s="403" t="str">
        <f t="shared" si="5"/>
        <v>tx_d6_soc_div_nb</v>
      </c>
      <c r="J26" s="403" t="str">
        <f t="shared" si="5"/>
        <v>tx_d6_soc_acq_nb</v>
      </c>
      <c r="K26" s="403" t="str">
        <f t="shared" si="5"/>
        <v>tx_d6_soc_exdisc_nb</v>
      </c>
      <c r="L26" s="403" t="str">
        <f t="shared" si="5"/>
        <v>tx_d6_soc_tot_p_res_nb</v>
      </c>
      <c r="M26" s="403" t="str">
        <f t="shared" si="5"/>
        <v>tx_d6_soc_tot_np_res_nb</v>
      </c>
      <c r="N26" s="8" t="str">
        <f t="shared" ref="N26:S40" si="6">$C26 &amp; "_sng_" &amp; N$7 &amp; "_nb"</f>
        <v>tx_d6_sng_prod_nb</v>
      </c>
      <c r="O26" s="403" t="str">
        <f t="shared" si="6"/>
        <v>tx_d6_sng_div_nb</v>
      </c>
      <c r="P26" s="403" t="str">
        <f t="shared" si="6"/>
        <v>tx_d6_sng_acq_nb</v>
      </c>
      <c r="Q26" s="403" t="str">
        <f t="shared" si="6"/>
        <v>tx_d6_sng_exdisc_nb</v>
      </c>
      <c r="R26" s="403" t="str">
        <f t="shared" si="6"/>
        <v>tx_d6_sng_tot_p_res_nb</v>
      </c>
      <c r="S26" s="50" t="str">
        <f t="shared" si="6"/>
        <v>tx_d6_sng_tot_np_res_nb</v>
      </c>
      <c r="T26" s="41" t="str">
        <f t="shared" si="4"/>
        <v>tx_d66_p5_comments</v>
      </c>
      <c r="Z26" s="403" t="s">
        <v>210</v>
      </c>
      <c r="AA26" s="403" t="s">
        <v>372</v>
      </c>
      <c r="AD26" s="29" t="s">
        <v>373</v>
      </c>
    </row>
    <row r="27" spans="1:30" x14ac:dyDescent="0.25">
      <c r="A27" s="132" t="s">
        <v>374</v>
      </c>
      <c r="B27" s="133"/>
      <c r="C27" s="91" t="s">
        <v>213</v>
      </c>
      <c r="D27" s="75" t="s">
        <v>201</v>
      </c>
      <c r="E27" s="90" t="s">
        <v>214</v>
      </c>
      <c r="F27" s="91" t="s">
        <v>375</v>
      </c>
      <c r="G27" s="77"/>
      <c r="H27" s="26" t="str">
        <f t="shared" si="5"/>
        <v>tx_d7b_soc_prod_nb</v>
      </c>
      <c r="I27" s="403" t="str">
        <f t="shared" si="5"/>
        <v>tx_d7b_soc_div_nb</v>
      </c>
      <c r="J27" s="403" t="str">
        <f t="shared" si="5"/>
        <v>tx_d7b_soc_acq_nb</v>
      </c>
      <c r="K27" s="403" t="str">
        <f t="shared" si="5"/>
        <v>tx_d7b_soc_exdisc_nb</v>
      </c>
      <c r="L27" s="403" t="str">
        <f t="shared" si="5"/>
        <v>tx_d7b_soc_tot_p_res_nb</v>
      </c>
      <c r="M27" s="403" t="str">
        <f t="shared" si="5"/>
        <v>tx_d7b_soc_tot_np_res_nb</v>
      </c>
      <c r="N27" s="8" t="str">
        <f t="shared" si="6"/>
        <v>tx_d7b_sng_prod_nb</v>
      </c>
      <c r="O27" s="403" t="str">
        <f t="shared" si="6"/>
        <v>tx_d7b_sng_div_nb</v>
      </c>
      <c r="P27" s="403" t="str">
        <f t="shared" si="6"/>
        <v>tx_d7b_sng_acq_nb</v>
      </c>
      <c r="Q27" s="403" t="str">
        <f t="shared" si="6"/>
        <v>tx_d7b_sng_exdisc_nb</v>
      </c>
      <c r="R27" s="403" t="str">
        <f t="shared" si="6"/>
        <v>tx_d7b_sng_tot_p_res_nb</v>
      </c>
      <c r="S27" s="50" t="str">
        <f t="shared" si="6"/>
        <v>tx_d7b_sng_tot_np_res_nb</v>
      </c>
      <c r="T27" s="41" t="str">
        <f t="shared" si="4"/>
        <v>tx_d7b7B_p5_comments</v>
      </c>
      <c r="Z27" s="403" t="s">
        <v>212</v>
      </c>
      <c r="AA27" s="403" t="s">
        <v>375</v>
      </c>
      <c r="AD27" s="29" t="s">
        <v>376</v>
      </c>
    </row>
    <row r="28" spans="1:30" x14ac:dyDescent="0.25">
      <c r="A28" s="132" t="s">
        <v>377</v>
      </c>
      <c r="B28" s="133"/>
      <c r="C28" s="91" t="s">
        <v>216</v>
      </c>
      <c r="D28" s="75" t="s">
        <v>201</v>
      </c>
      <c r="E28" s="90" t="s">
        <v>217</v>
      </c>
      <c r="F28" s="91" t="s">
        <v>378</v>
      </c>
      <c r="G28" s="77"/>
      <c r="H28" s="26" t="str">
        <f t="shared" si="5"/>
        <v>tx_d7c_soc_prod_nb</v>
      </c>
      <c r="I28" s="403" t="str">
        <f t="shared" si="5"/>
        <v>tx_d7c_soc_div_nb</v>
      </c>
      <c r="J28" s="403" t="str">
        <f t="shared" si="5"/>
        <v>tx_d7c_soc_acq_nb</v>
      </c>
      <c r="K28" s="403" t="str">
        <f t="shared" si="5"/>
        <v>tx_d7c_soc_exdisc_nb</v>
      </c>
      <c r="L28" s="403" t="str">
        <f t="shared" si="5"/>
        <v>tx_d7c_soc_tot_p_res_nb</v>
      </c>
      <c r="M28" s="403" t="str">
        <f t="shared" si="5"/>
        <v>tx_d7c_soc_tot_np_res_nb</v>
      </c>
      <c r="N28" s="8" t="str">
        <f t="shared" si="6"/>
        <v>tx_d7c_sng_prod_nb</v>
      </c>
      <c r="O28" s="403" t="str">
        <f t="shared" si="6"/>
        <v>tx_d7c_sng_div_nb</v>
      </c>
      <c r="P28" s="403" t="str">
        <f t="shared" si="6"/>
        <v>tx_d7c_sng_acq_nb</v>
      </c>
      <c r="Q28" s="403" t="str">
        <f t="shared" si="6"/>
        <v>tx_d7c_sng_exdisc_nb</v>
      </c>
      <c r="R28" s="403" t="str">
        <f t="shared" si="6"/>
        <v>tx_d7c_sng_tot_p_res_nb</v>
      </c>
      <c r="S28" s="50" t="str">
        <f t="shared" si="6"/>
        <v>tx_d7c_sng_tot_np_res_nb</v>
      </c>
      <c r="T28" s="41" t="str">
        <f t="shared" si="4"/>
        <v>tx_d7c7C_p5_comments</v>
      </c>
      <c r="Z28" s="403" t="s">
        <v>215</v>
      </c>
      <c r="AA28" s="403" t="s">
        <v>378</v>
      </c>
      <c r="AD28" s="29" t="s">
        <v>379</v>
      </c>
    </row>
    <row r="29" spans="1:30" x14ac:dyDescent="0.25">
      <c r="A29" s="132" t="s">
        <v>380</v>
      </c>
      <c r="B29" s="133"/>
      <c r="C29" s="91" t="s">
        <v>219</v>
      </c>
      <c r="D29" s="75" t="s">
        <v>201</v>
      </c>
      <c r="E29" s="90">
        <v>8</v>
      </c>
      <c r="F29" s="91" t="s">
        <v>378</v>
      </c>
      <c r="G29" s="77"/>
      <c r="H29" s="26" t="str">
        <f t="shared" si="5"/>
        <v>tx_d8_soc_prod_nb</v>
      </c>
      <c r="I29" s="403" t="str">
        <f t="shared" si="5"/>
        <v>tx_d8_soc_div_nb</v>
      </c>
      <c r="J29" s="403" t="str">
        <f t="shared" si="5"/>
        <v>tx_d8_soc_acq_nb</v>
      </c>
      <c r="K29" s="403" t="str">
        <f t="shared" si="5"/>
        <v>tx_d8_soc_exdisc_nb</v>
      </c>
      <c r="L29" s="403" t="str">
        <f t="shared" si="5"/>
        <v>tx_d8_soc_tot_p_res_nb</v>
      </c>
      <c r="M29" s="403" t="str">
        <f t="shared" si="5"/>
        <v>tx_d8_soc_tot_np_res_nb</v>
      </c>
      <c r="N29" s="8" t="str">
        <f t="shared" si="6"/>
        <v>tx_d8_sng_prod_nb</v>
      </c>
      <c r="O29" s="403" t="str">
        <f t="shared" si="6"/>
        <v>tx_d8_sng_div_nb</v>
      </c>
      <c r="P29" s="403" t="str">
        <f t="shared" si="6"/>
        <v>tx_d8_sng_acq_nb</v>
      </c>
      <c r="Q29" s="403" t="str">
        <f t="shared" si="6"/>
        <v>tx_d8_sng_exdisc_nb</v>
      </c>
      <c r="R29" s="403" t="str">
        <f t="shared" si="6"/>
        <v>tx_d8_sng_tot_p_res_nb</v>
      </c>
      <c r="S29" s="50" t="str">
        <f t="shared" si="6"/>
        <v>tx_d8_sng_tot_np_res_nb</v>
      </c>
      <c r="T29" s="41" t="str">
        <f t="shared" si="4"/>
        <v>tx_d88_p5_comments</v>
      </c>
      <c r="Z29" s="403" t="s">
        <v>218</v>
      </c>
      <c r="AA29" s="403" t="s">
        <v>378</v>
      </c>
      <c r="AD29" s="29" t="s">
        <v>381</v>
      </c>
    </row>
    <row r="30" spans="1:30" x14ac:dyDescent="0.25">
      <c r="A30" s="132" t="s">
        <v>382</v>
      </c>
      <c r="B30" s="133"/>
      <c r="C30" s="91" t="s">
        <v>221</v>
      </c>
      <c r="D30" s="75" t="s">
        <v>201</v>
      </c>
      <c r="E30" s="90" t="s">
        <v>222</v>
      </c>
      <c r="F30" s="91" t="s">
        <v>378</v>
      </c>
      <c r="G30" s="77"/>
      <c r="H30" s="26" t="str">
        <f t="shared" si="5"/>
        <v>tx_d8a_soc_prod_nb</v>
      </c>
      <c r="I30" s="403" t="str">
        <f t="shared" si="5"/>
        <v>tx_d8a_soc_div_nb</v>
      </c>
      <c r="J30" s="403" t="str">
        <f t="shared" si="5"/>
        <v>tx_d8a_soc_acq_nb</v>
      </c>
      <c r="K30" s="403" t="str">
        <f t="shared" si="5"/>
        <v>tx_d8a_soc_exdisc_nb</v>
      </c>
      <c r="L30" s="403" t="str">
        <f t="shared" si="5"/>
        <v>tx_d8a_soc_tot_p_res_nb</v>
      </c>
      <c r="M30" s="403" t="str">
        <f t="shared" si="5"/>
        <v>tx_d8a_soc_tot_np_res_nb</v>
      </c>
      <c r="N30" s="8" t="str">
        <f t="shared" si="6"/>
        <v>tx_d8a_sng_prod_nb</v>
      </c>
      <c r="O30" s="403" t="str">
        <f t="shared" si="6"/>
        <v>tx_d8a_sng_div_nb</v>
      </c>
      <c r="P30" s="403" t="str">
        <f t="shared" si="6"/>
        <v>tx_d8a_sng_acq_nb</v>
      </c>
      <c r="Q30" s="403" t="str">
        <f t="shared" si="6"/>
        <v>tx_d8a_sng_exdisc_nb</v>
      </c>
      <c r="R30" s="403" t="str">
        <f t="shared" si="6"/>
        <v>tx_d8a_sng_tot_p_res_nb</v>
      </c>
      <c r="S30" s="50" t="str">
        <f t="shared" si="6"/>
        <v>tx_d8a_sng_tot_np_res_nb</v>
      </c>
      <c r="T30" s="41" t="str">
        <f t="shared" si="4"/>
        <v>tx_d8a8A_p5_comments</v>
      </c>
      <c r="Z30" s="403" t="s">
        <v>220</v>
      </c>
      <c r="AA30" s="403" t="s">
        <v>378</v>
      </c>
      <c r="AD30" s="29" t="s">
        <v>383</v>
      </c>
    </row>
    <row r="31" spans="1:30" x14ac:dyDescent="0.25">
      <c r="A31" s="132" t="s">
        <v>384</v>
      </c>
      <c r="B31" s="133"/>
      <c r="C31" s="91" t="s">
        <v>224</v>
      </c>
      <c r="D31" s="75" t="s">
        <v>201</v>
      </c>
      <c r="E31" s="90">
        <v>9</v>
      </c>
      <c r="F31" s="91" t="s">
        <v>375</v>
      </c>
      <c r="G31" s="77"/>
      <c r="H31" s="26" t="str">
        <f t="shared" si="5"/>
        <v>tx_d9_soc_prod_nb</v>
      </c>
      <c r="I31" s="403" t="str">
        <f t="shared" si="5"/>
        <v>tx_d9_soc_div_nb</v>
      </c>
      <c r="J31" s="403" t="str">
        <f t="shared" si="5"/>
        <v>tx_d9_soc_acq_nb</v>
      </c>
      <c r="K31" s="403" t="str">
        <f t="shared" si="5"/>
        <v>tx_d9_soc_exdisc_nb</v>
      </c>
      <c r="L31" s="403" t="str">
        <f t="shared" si="5"/>
        <v>tx_d9_soc_tot_p_res_nb</v>
      </c>
      <c r="M31" s="403" t="str">
        <f t="shared" si="5"/>
        <v>tx_d9_soc_tot_np_res_nb</v>
      </c>
      <c r="N31" s="8" t="str">
        <f t="shared" si="6"/>
        <v>tx_d9_sng_prod_nb</v>
      </c>
      <c r="O31" s="403" t="str">
        <f t="shared" si="6"/>
        <v>tx_d9_sng_div_nb</v>
      </c>
      <c r="P31" s="403" t="str">
        <f t="shared" si="6"/>
        <v>tx_d9_sng_acq_nb</v>
      </c>
      <c r="Q31" s="403" t="str">
        <f t="shared" si="6"/>
        <v>tx_d9_sng_exdisc_nb</v>
      </c>
      <c r="R31" s="403" t="str">
        <f t="shared" si="6"/>
        <v>tx_d9_sng_tot_p_res_nb</v>
      </c>
      <c r="S31" s="50" t="str">
        <f t="shared" si="6"/>
        <v>tx_d9_sng_tot_np_res_nb</v>
      </c>
      <c r="T31" s="41" t="str">
        <f t="shared" si="4"/>
        <v>tx_d99_p5_comments</v>
      </c>
      <c r="Z31" s="403" t="s">
        <v>223</v>
      </c>
      <c r="AA31" s="403" t="s">
        <v>375</v>
      </c>
      <c r="AD31" s="29" t="s">
        <v>385</v>
      </c>
    </row>
    <row r="32" spans="1:30" x14ac:dyDescent="0.25">
      <c r="A32" s="129" t="s">
        <v>386</v>
      </c>
      <c r="B32" s="130"/>
      <c r="C32" s="91" t="s">
        <v>238</v>
      </c>
      <c r="D32" s="145" t="s">
        <v>239</v>
      </c>
      <c r="E32" s="89"/>
      <c r="F32" s="89" t="s">
        <v>387</v>
      </c>
      <c r="G32" s="75"/>
      <c r="H32" s="403" t="str">
        <f t="shared" si="5"/>
        <v>wv_soc_prod_nb</v>
      </c>
      <c r="I32" s="403" t="str">
        <f t="shared" si="5"/>
        <v>wv_soc_div_nb</v>
      </c>
      <c r="J32" s="403" t="str">
        <f t="shared" si="5"/>
        <v>wv_soc_acq_nb</v>
      </c>
      <c r="K32" s="403" t="str">
        <f t="shared" si="5"/>
        <v>wv_soc_exdisc_nb</v>
      </c>
      <c r="L32" s="403" t="str">
        <f t="shared" si="5"/>
        <v>wv_soc_tot_p_res_nb</v>
      </c>
      <c r="M32" s="403" t="str">
        <f t="shared" si="5"/>
        <v>wv_soc_tot_np_res_nb</v>
      </c>
      <c r="N32" s="8" t="str">
        <f t="shared" si="6"/>
        <v>wv_sng_prod_nb</v>
      </c>
      <c r="O32" s="403" t="str">
        <f t="shared" si="6"/>
        <v>wv_sng_div_nb</v>
      </c>
      <c r="P32" s="403" t="str">
        <f t="shared" si="6"/>
        <v>wv_sng_acq_nb</v>
      </c>
      <c r="Q32" s="403" t="str">
        <f t="shared" si="6"/>
        <v>wv_sng_exdisc_nb</v>
      </c>
      <c r="R32" s="403" t="str">
        <f t="shared" si="6"/>
        <v>wv_sng_tot_p_res_nb</v>
      </c>
      <c r="S32" s="50" t="str">
        <f t="shared" si="6"/>
        <v>wv_sng_tot_np_res_nb</v>
      </c>
      <c r="T32" s="41" t="str">
        <f t="shared" si="4"/>
        <v>wv_p5_comments</v>
      </c>
      <c r="Z32" s="403" t="s">
        <v>237</v>
      </c>
      <c r="AA32" s="403" t="s">
        <v>387</v>
      </c>
      <c r="AD32" s="29" t="s">
        <v>388</v>
      </c>
    </row>
    <row r="33" spans="1:30" x14ac:dyDescent="0.25">
      <c r="A33" s="129" t="s">
        <v>389</v>
      </c>
      <c r="B33" s="130"/>
      <c r="C33" s="91" t="s">
        <v>241</v>
      </c>
      <c r="D33" s="146" t="s">
        <v>242</v>
      </c>
      <c r="E33" s="91"/>
      <c r="F33" s="91" t="s">
        <v>390</v>
      </c>
      <c r="G33" s="75"/>
      <c r="H33" s="403" t="str">
        <f t="shared" si="5"/>
        <v>wy_soc_prod_nb</v>
      </c>
      <c r="I33" s="403" t="str">
        <f t="shared" si="5"/>
        <v>wy_soc_div_nb</v>
      </c>
      <c r="J33" s="403" t="str">
        <f t="shared" si="5"/>
        <v>wy_soc_acq_nb</v>
      </c>
      <c r="K33" s="403" t="str">
        <f t="shared" si="5"/>
        <v>wy_soc_exdisc_nb</v>
      </c>
      <c r="L33" s="403" t="str">
        <f t="shared" si="5"/>
        <v>wy_soc_tot_p_res_nb</v>
      </c>
      <c r="M33" s="403" t="str">
        <f t="shared" si="5"/>
        <v>wy_soc_tot_np_res_nb</v>
      </c>
      <c r="N33" s="8" t="str">
        <f t="shared" si="6"/>
        <v>wy_sng_prod_nb</v>
      </c>
      <c r="O33" s="403" t="str">
        <f t="shared" si="6"/>
        <v>wy_sng_div_nb</v>
      </c>
      <c r="P33" s="403" t="str">
        <f t="shared" si="6"/>
        <v>wy_sng_acq_nb</v>
      </c>
      <c r="Q33" s="403" t="str">
        <f t="shared" si="6"/>
        <v>wy_sng_exdisc_nb</v>
      </c>
      <c r="R33" s="403" t="str">
        <f t="shared" si="6"/>
        <v>wy_sng_tot_p_res_nb</v>
      </c>
      <c r="S33" s="50" t="str">
        <f t="shared" si="6"/>
        <v>wy_sng_tot_np_res_nb</v>
      </c>
      <c r="T33" s="41" t="str">
        <f t="shared" si="4"/>
        <v>wy_p5_comments</v>
      </c>
      <c r="Z33" s="403" t="s">
        <v>240</v>
      </c>
      <c r="AA33" s="403" t="s">
        <v>390</v>
      </c>
      <c r="AD33" s="29" t="s">
        <v>391</v>
      </c>
    </row>
    <row r="34" spans="1:30" ht="14.4" thickBot="1" x14ac:dyDescent="0.3">
      <c r="A34" s="133" t="s">
        <v>459</v>
      </c>
      <c r="B34" s="130"/>
      <c r="C34" s="91" t="s">
        <v>441</v>
      </c>
      <c r="D34" s="146" t="s">
        <v>442</v>
      </c>
      <c r="E34" s="91"/>
      <c r="F34" s="91"/>
      <c r="G34" s="75"/>
      <c r="H34" s="154"/>
      <c r="I34" s="154"/>
      <c r="J34" s="154"/>
      <c r="K34" s="154"/>
      <c r="L34" s="154"/>
      <c r="M34" s="154"/>
      <c r="N34" s="269"/>
      <c r="O34" s="154"/>
      <c r="P34" s="154"/>
      <c r="Q34" s="154"/>
      <c r="R34" s="154"/>
      <c r="S34" s="154"/>
      <c r="T34" s="155"/>
    </row>
    <row r="35" spans="1:30" x14ac:dyDescent="0.25">
      <c r="A35" s="143" t="s">
        <v>118</v>
      </c>
      <c r="B35" s="130"/>
      <c r="C35" s="91" t="s">
        <v>394</v>
      </c>
      <c r="D35" s="91" t="s">
        <v>120</v>
      </c>
      <c r="E35" s="91"/>
      <c r="F35" s="91"/>
      <c r="G35" s="75"/>
      <c r="H35" s="403" t="str">
        <f t="shared" si="5"/>
        <v>oss_al_soc_prod_nb</v>
      </c>
      <c r="I35" s="403" t="str">
        <f t="shared" si="5"/>
        <v>oss_al_soc_div_nb</v>
      </c>
      <c r="J35" s="403" t="str">
        <f t="shared" si="5"/>
        <v>oss_al_soc_acq_nb</v>
      </c>
      <c r="K35" s="403" t="str">
        <f t="shared" si="5"/>
        <v>oss_al_soc_exdisc_nb</v>
      </c>
      <c r="L35" s="403" t="str">
        <f t="shared" si="5"/>
        <v>oss_al_soc_tot_p_res_nb</v>
      </c>
      <c r="M35" s="403" t="str">
        <f t="shared" si="5"/>
        <v>oss_al_soc_tot_np_res_nb</v>
      </c>
      <c r="N35" s="8" t="str">
        <f t="shared" si="6"/>
        <v>oss_al_sng_prod_nb</v>
      </c>
      <c r="O35" s="403" t="str">
        <f t="shared" si="6"/>
        <v>oss_al_sng_div_nb</v>
      </c>
      <c r="P35" s="403" t="str">
        <f t="shared" si="6"/>
        <v>oss_al_sng_acq_nb</v>
      </c>
      <c r="Q35" s="403" t="str">
        <f t="shared" si="6"/>
        <v>oss_al_sng_exdisc_nb</v>
      </c>
      <c r="R35" s="403" t="str">
        <f t="shared" si="6"/>
        <v>oss_al_sng_tot_p_res_nb</v>
      </c>
      <c r="S35" s="403" t="str">
        <f t="shared" si="6"/>
        <v>oss_al_sng_tot_np_res_nb</v>
      </c>
      <c r="T35" s="50" t="str">
        <f t="shared" si="4"/>
        <v>oss_al_p5_comments</v>
      </c>
    </row>
    <row r="36" spans="1:30" x14ac:dyDescent="0.25">
      <c r="A36" s="143" t="s">
        <v>460</v>
      </c>
      <c r="B36" s="130"/>
      <c r="C36" s="91" t="s">
        <v>397</v>
      </c>
      <c r="D36" s="91" t="s">
        <v>128</v>
      </c>
      <c r="E36" s="91"/>
      <c r="F36" s="91"/>
      <c r="G36" s="75"/>
      <c r="H36" s="403" t="str">
        <f t="shared" si="5"/>
        <v>oss_ca_soc_prod_nb</v>
      </c>
      <c r="I36" s="403" t="str">
        <f t="shared" si="5"/>
        <v>oss_ca_soc_div_nb</v>
      </c>
      <c r="J36" s="403" t="str">
        <f t="shared" si="5"/>
        <v>oss_ca_soc_acq_nb</v>
      </c>
      <c r="K36" s="403" t="str">
        <f t="shared" si="5"/>
        <v>oss_ca_soc_exdisc_nb</v>
      </c>
      <c r="L36" s="403" t="str">
        <f t="shared" si="5"/>
        <v>oss_ca_soc_tot_p_res_nb</v>
      </c>
      <c r="M36" s="403" t="str">
        <f t="shared" si="5"/>
        <v>oss_ca_soc_tot_np_res_nb</v>
      </c>
      <c r="N36" s="8" t="str">
        <f t="shared" si="6"/>
        <v>oss_ca_sng_prod_nb</v>
      </c>
      <c r="O36" s="403" t="str">
        <f t="shared" si="6"/>
        <v>oss_ca_sng_div_nb</v>
      </c>
      <c r="P36" s="403" t="str">
        <f t="shared" si="6"/>
        <v>oss_ca_sng_acq_nb</v>
      </c>
      <c r="Q36" s="403" t="str">
        <f t="shared" si="6"/>
        <v>oss_ca_sng_exdisc_nb</v>
      </c>
      <c r="R36" s="403" t="str">
        <f t="shared" si="6"/>
        <v>oss_ca_sng_tot_p_res_nb</v>
      </c>
      <c r="S36" s="403" t="str">
        <f t="shared" si="6"/>
        <v>oss_ca_sng_tot_np_res_nb</v>
      </c>
      <c r="T36" s="50" t="str">
        <f t="shared" si="4"/>
        <v>oss_ca_p5_comments</v>
      </c>
    </row>
    <row r="37" spans="1:30" x14ac:dyDescent="0.25">
      <c r="A37" s="143" t="s">
        <v>274</v>
      </c>
      <c r="B37" s="130"/>
      <c r="C37" s="91" t="s">
        <v>400</v>
      </c>
      <c r="D37" s="91" t="s">
        <v>276</v>
      </c>
      <c r="E37" s="91"/>
      <c r="F37" s="91"/>
      <c r="G37" s="75"/>
      <c r="H37" s="403" t="str">
        <f t="shared" si="5"/>
        <v>oss_il_soc_prod_nb</v>
      </c>
      <c r="I37" s="403" t="str">
        <f t="shared" si="5"/>
        <v>oss_il_soc_div_nb</v>
      </c>
      <c r="J37" s="403" t="str">
        <f t="shared" si="5"/>
        <v>oss_il_soc_acq_nb</v>
      </c>
      <c r="K37" s="403" t="str">
        <f t="shared" si="5"/>
        <v>oss_il_soc_exdisc_nb</v>
      </c>
      <c r="L37" s="403" t="str">
        <f t="shared" si="5"/>
        <v>oss_il_soc_tot_p_res_nb</v>
      </c>
      <c r="M37" s="403" t="str">
        <f t="shared" si="5"/>
        <v>oss_il_soc_tot_np_res_nb</v>
      </c>
      <c r="N37" s="8" t="str">
        <f t="shared" si="6"/>
        <v>oss_il_sng_prod_nb</v>
      </c>
      <c r="O37" s="403" t="str">
        <f t="shared" si="6"/>
        <v>oss_il_sng_div_nb</v>
      </c>
      <c r="P37" s="403" t="str">
        <f t="shared" si="6"/>
        <v>oss_il_sng_acq_nb</v>
      </c>
      <c r="Q37" s="403" t="str">
        <f t="shared" si="6"/>
        <v>oss_il_sng_exdisc_nb</v>
      </c>
      <c r="R37" s="403" t="str">
        <f t="shared" si="6"/>
        <v>oss_il_sng_tot_p_res_nb</v>
      </c>
      <c r="S37" s="403" t="str">
        <f t="shared" si="6"/>
        <v>oss_il_sng_tot_np_res_nb</v>
      </c>
      <c r="T37" s="50" t="str">
        <f t="shared" si="4"/>
        <v>oss_il_p5_comments</v>
      </c>
    </row>
    <row r="38" spans="1:30" x14ac:dyDescent="0.25">
      <c r="A38" s="143" t="s">
        <v>277</v>
      </c>
      <c r="B38" s="130"/>
      <c r="C38" s="91" t="s">
        <v>403</v>
      </c>
      <c r="D38" s="91" t="s">
        <v>279</v>
      </c>
      <c r="E38" s="91"/>
      <c r="F38" s="91"/>
      <c r="G38" s="75"/>
      <c r="H38" s="403" t="str">
        <f t="shared" si="5"/>
        <v>oss_in_soc_prod_nb</v>
      </c>
      <c r="I38" s="403" t="str">
        <f t="shared" si="5"/>
        <v>oss_in_soc_div_nb</v>
      </c>
      <c r="J38" s="403" t="str">
        <f t="shared" si="5"/>
        <v>oss_in_soc_acq_nb</v>
      </c>
      <c r="K38" s="403" t="str">
        <f t="shared" si="5"/>
        <v>oss_in_soc_exdisc_nb</v>
      </c>
      <c r="L38" s="403" t="str">
        <f t="shared" si="5"/>
        <v>oss_in_soc_tot_p_res_nb</v>
      </c>
      <c r="M38" s="403" t="str">
        <f t="shared" si="5"/>
        <v>oss_in_soc_tot_np_res_nb</v>
      </c>
      <c r="N38" s="8" t="str">
        <f t="shared" si="6"/>
        <v>oss_in_sng_prod_nb</v>
      </c>
      <c r="O38" s="403" t="str">
        <f t="shared" si="6"/>
        <v>oss_in_sng_div_nb</v>
      </c>
      <c r="P38" s="403" t="str">
        <f t="shared" si="6"/>
        <v>oss_in_sng_acq_nb</v>
      </c>
      <c r="Q38" s="403" t="str">
        <f t="shared" si="6"/>
        <v>oss_in_sng_exdisc_nb</v>
      </c>
      <c r="R38" s="403" t="str">
        <f t="shared" si="6"/>
        <v>oss_in_sng_tot_p_res_nb</v>
      </c>
      <c r="S38" s="403" t="str">
        <f t="shared" si="6"/>
        <v>oss_in_sng_tot_np_res_nb</v>
      </c>
      <c r="T38" s="50" t="str">
        <f t="shared" si="4"/>
        <v>oss_in_p5_comments</v>
      </c>
    </row>
    <row r="39" spans="1:30" x14ac:dyDescent="0.25">
      <c r="A39" s="143" t="s">
        <v>181</v>
      </c>
      <c r="B39" s="130"/>
      <c r="C39" s="91" t="s">
        <v>406</v>
      </c>
      <c r="D39" s="91" t="s">
        <v>183</v>
      </c>
      <c r="E39" s="91"/>
      <c r="F39" s="91"/>
      <c r="G39" s="75"/>
      <c r="H39" s="403" t="str">
        <f t="shared" si="5"/>
        <v>oss_ny_soc_prod_nb</v>
      </c>
      <c r="I39" s="403" t="str">
        <f t="shared" si="5"/>
        <v>oss_ny_soc_div_nb</v>
      </c>
      <c r="J39" s="403" t="str">
        <f t="shared" si="5"/>
        <v>oss_ny_soc_acq_nb</v>
      </c>
      <c r="K39" s="403" t="str">
        <f t="shared" si="5"/>
        <v>oss_ny_soc_exdisc_nb</v>
      </c>
      <c r="L39" s="403" t="str">
        <f t="shared" si="5"/>
        <v>oss_ny_soc_tot_p_res_nb</v>
      </c>
      <c r="M39" s="403" t="str">
        <f t="shared" si="5"/>
        <v>oss_ny_soc_tot_np_res_nb</v>
      </c>
      <c r="N39" s="8" t="str">
        <f t="shared" si="6"/>
        <v>oss_ny_sng_prod_nb</v>
      </c>
      <c r="O39" s="403" t="str">
        <f t="shared" si="6"/>
        <v>oss_ny_sng_div_nb</v>
      </c>
      <c r="P39" s="403" t="str">
        <f t="shared" si="6"/>
        <v>oss_ny_sng_acq_nb</v>
      </c>
      <c r="Q39" s="403" t="str">
        <f t="shared" si="6"/>
        <v>oss_ny_sng_exdisc_nb</v>
      </c>
      <c r="R39" s="403" t="str">
        <f t="shared" si="6"/>
        <v>oss_ny_sng_tot_p_res_nb</v>
      </c>
      <c r="S39" s="403" t="str">
        <f t="shared" si="6"/>
        <v>oss_ny_sng_tot_np_res_nb</v>
      </c>
      <c r="T39" s="50" t="str">
        <f t="shared" si="4"/>
        <v>oss_ny_p5_comments</v>
      </c>
    </row>
    <row r="40" spans="1:30" x14ac:dyDescent="0.25">
      <c r="A40" s="143" t="s">
        <v>292</v>
      </c>
      <c r="B40" s="130"/>
      <c r="C40" s="91" t="s">
        <v>409</v>
      </c>
      <c r="D40" s="91" t="s">
        <v>294</v>
      </c>
      <c r="E40" s="91"/>
      <c r="F40" s="91"/>
      <c r="G40" s="75"/>
      <c r="H40" s="403" t="str">
        <f t="shared" si="5"/>
        <v>oss_tn_soc_prod_nb</v>
      </c>
      <c r="I40" s="403" t="str">
        <f t="shared" si="5"/>
        <v>oss_tn_soc_div_nb</v>
      </c>
      <c r="J40" s="403" t="str">
        <f t="shared" si="5"/>
        <v>oss_tn_soc_acq_nb</v>
      </c>
      <c r="K40" s="403" t="str">
        <f t="shared" si="5"/>
        <v>oss_tn_soc_exdisc_nb</v>
      </c>
      <c r="L40" s="403" t="str">
        <f t="shared" si="5"/>
        <v>oss_tn_soc_tot_p_res_nb</v>
      </c>
      <c r="M40" s="403" t="str">
        <f t="shared" si="5"/>
        <v>oss_tn_soc_tot_np_res_nb</v>
      </c>
      <c r="N40" s="8" t="str">
        <f t="shared" si="6"/>
        <v>oss_tn_sng_prod_nb</v>
      </c>
      <c r="O40" s="403" t="str">
        <f t="shared" si="6"/>
        <v>oss_tn_sng_div_nb</v>
      </c>
      <c r="P40" s="403" t="str">
        <f t="shared" si="6"/>
        <v>oss_tn_sng_acq_nb</v>
      </c>
      <c r="Q40" s="403" t="str">
        <f t="shared" si="6"/>
        <v>oss_tn_sng_exdisc_nb</v>
      </c>
      <c r="R40" s="403" t="str">
        <f t="shared" si="6"/>
        <v>oss_tn_sng_tot_p_res_nb</v>
      </c>
      <c r="S40" s="403" t="str">
        <f t="shared" si="6"/>
        <v>oss_tn_sng_tot_np_res_nb</v>
      </c>
      <c r="T40" s="50" t="str">
        <f t="shared" si="4"/>
        <v>oss_tn_p5_comments</v>
      </c>
    </row>
    <row r="41" spans="1:30" ht="14.4" thickBot="1" x14ac:dyDescent="0.3">
      <c r="A41" s="143" t="s">
        <v>231</v>
      </c>
      <c r="B41" s="130"/>
      <c r="C41" s="91" t="s">
        <v>412</v>
      </c>
      <c r="D41" s="91" t="s">
        <v>233</v>
      </c>
      <c r="E41" s="91"/>
      <c r="F41" s="91"/>
      <c r="G41" s="75"/>
      <c r="H41" s="403" t="str">
        <f t="shared" si="5"/>
        <v>oss_ut_soc_prod_nb</v>
      </c>
      <c r="I41" s="403" t="str">
        <f t="shared" si="5"/>
        <v>oss_ut_soc_div_nb</v>
      </c>
      <c r="J41" s="403" t="str">
        <f t="shared" si="5"/>
        <v>oss_ut_soc_acq_nb</v>
      </c>
      <c r="K41" s="403" t="str">
        <f t="shared" si="5"/>
        <v>oss_ut_soc_exdisc_nb</v>
      </c>
      <c r="L41" s="403" t="str">
        <f t="shared" si="5"/>
        <v>oss_ut_soc_tot_p_res_nb</v>
      </c>
      <c r="M41" s="403" t="str">
        <f t="shared" si="5"/>
        <v>oss_ut_soc_tot_np_res_nb</v>
      </c>
      <c r="N41" s="8" t="str">
        <f t="shared" ref="N41:S43" si="7">$C41 &amp; "_sng_" &amp; N$7 &amp; "_nb"</f>
        <v>oss_ut_sng_prod_nb</v>
      </c>
      <c r="O41" s="403" t="str">
        <f t="shared" si="7"/>
        <v>oss_ut_sng_div_nb</v>
      </c>
      <c r="P41" s="403" t="str">
        <f t="shared" si="7"/>
        <v>oss_ut_sng_acq_nb</v>
      </c>
      <c r="Q41" s="403" t="str">
        <f t="shared" si="7"/>
        <v>oss_ut_sng_exdisc_nb</v>
      </c>
      <c r="R41" s="403" t="str">
        <f t="shared" si="7"/>
        <v>oss_ut_sng_tot_p_res_nb</v>
      </c>
      <c r="S41" s="403" t="str">
        <f t="shared" si="7"/>
        <v>oss_ut_sng_tot_np_res_nb</v>
      </c>
      <c r="T41" s="50" t="str">
        <f t="shared" si="4"/>
        <v>oss_ut_p5_comments</v>
      </c>
    </row>
    <row r="42" spans="1:30" ht="14.4" thickBot="1" x14ac:dyDescent="0.3">
      <c r="A42" s="143" t="s">
        <v>295</v>
      </c>
      <c r="B42" s="144" t="s">
        <v>461</v>
      </c>
      <c r="C42" s="97" t="s">
        <v>415</v>
      </c>
      <c r="D42" s="97" t="s">
        <v>297</v>
      </c>
      <c r="E42" s="97"/>
      <c r="F42" s="97"/>
      <c r="G42" s="75"/>
      <c r="H42" s="403" t="str">
        <f t="shared" si="5"/>
        <v>oss_nl_soc_prod_nb</v>
      </c>
      <c r="I42" s="403" t="str">
        <f t="shared" si="5"/>
        <v>oss_nl_soc_div_nb</v>
      </c>
      <c r="J42" s="403" t="str">
        <f t="shared" si="5"/>
        <v>oss_nl_soc_acq_nb</v>
      </c>
      <c r="K42" s="403" t="str">
        <f t="shared" si="5"/>
        <v>oss_nl_soc_exdisc_nb</v>
      </c>
      <c r="L42" s="403" t="str">
        <f t="shared" si="5"/>
        <v>oss_nl_soc_tot_p_res_nb</v>
      </c>
      <c r="M42" s="403" t="str">
        <f t="shared" si="5"/>
        <v>oss_nl_soc_tot_np_res_nb</v>
      </c>
      <c r="N42" s="8" t="str">
        <f t="shared" si="7"/>
        <v>oss_nl_sng_prod_nb</v>
      </c>
      <c r="O42" s="403" t="str">
        <f t="shared" si="7"/>
        <v>oss_nl_sng_div_nb</v>
      </c>
      <c r="P42" s="403" t="str">
        <f t="shared" si="7"/>
        <v>oss_nl_sng_acq_nb</v>
      </c>
      <c r="Q42" s="403" t="str">
        <f t="shared" si="7"/>
        <v>oss_nl_sng_exdisc_nb</v>
      </c>
      <c r="R42" s="403" t="str">
        <f t="shared" si="7"/>
        <v>oss_nl_sng_tot_p_res_nb</v>
      </c>
      <c r="S42" s="403" t="str">
        <f t="shared" si="7"/>
        <v>oss_nl_sng_tot_np_res_nb</v>
      </c>
      <c r="T42" s="50" t="str">
        <f t="shared" si="4"/>
        <v>oss_nl_p5_comments</v>
      </c>
    </row>
    <row r="43" spans="1:30" x14ac:dyDescent="0.25">
      <c r="A43" s="160" t="s">
        <v>298</v>
      </c>
      <c r="B43" s="130"/>
      <c r="C43" s="117" t="s">
        <v>416</v>
      </c>
      <c r="D43" s="117" t="s">
        <v>140</v>
      </c>
      <c r="E43" s="117"/>
      <c r="F43" s="117"/>
      <c r="G43" s="75"/>
      <c r="H43" s="161" t="str">
        <f t="shared" si="5"/>
        <v>oss_st_soc_prod_nb</v>
      </c>
      <c r="I43" s="161" t="str">
        <f t="shared" si="5"/>
        <v>oss_st_soc_div_nb</v>
      </c>
      <c r="J43" s="161" t="str">
        <f t="shared" si="5"/>
        <v>oss_st_soc_acq_nb</v>
      </c>
      <c r="K43" s="161" t="str">
        <f t="shared" si="5"/>
        <v>oss_st_soc_exdisc_nb</v>
      </c>
      <c r="L43" s="161" t="str">
        <f t="shared" si="5"/>
        <v>oss_st_soc_tot_p_res_nb</v>
      </c>
      <c r="M43" s="161" t="str">
        <f t="shared" si="5"/>
        <v>oss_st_soc_tot_np_res_nb</v>
      </c>
      <c r="N43" s="270" t="str">
        <f t="shared" si="7"/>
        <v>oss_st_sng_prod_nb</v>
      </c>
      <c r="O43" s="161" t="str">
        <f t="shared" si="7"/>
        <v>oss_st_sng_div_nb</v>
      </c>
      <c r="P43" s="161" t="str">
        <f t="shared" si="7"/>
        <v>oss_st_sng_acq_nb</v>
      </c>
      <c r="Q43" s="161" t="str">
        <f t="shared" si="7"/>
        <v>oss_st_sng_exdisc_nb</v>
      </c>
      <c r="R43" s="161" t="str">
        <f t="shared" si="7"/>
        <v>oss_st_sng_tot_p_res_nb</v>
      </c>
      <c r="S43" s="161" t="str">
        <f t="shared" si="7"/>
        <v>oss_st_sng_tot_np_res_nb</v>
      </c>
      <c r="T43" s="162" t="str">
        <f t="shared" si="4"/>
        <v>oss_st_p5_comments</v>
      </c>
    </row>
    <row r="44" spans="1:30" x14ac:dyDescent="0.25">
      <c r="A44" s="27" t="s">
        <v>443</v>
      </c>
      <c r="B44" s="2"/>
      <c r="C44" s="2"/>
      <c r="D44" s="2"/>
      <c r="E44" s="2"/>
      <c r="F44" s="2"/>
      <c r="G44" s="2"/>
      <c r="H44" s="2"/>
      <c r="I44" s="2"/>
      <c r="J44" s="2"/>
      <c r="K44" s="2"/>
      <c r="L44" s="2"/>
      <c r="M44" s="2"/>
      <c r="N44" s="2"/>
      <c r="O44" s="2"/>
      <c r="P44" s="2"/>
      <c r="Q44" s="2"/>
      <c r="R44" s="2"/>
      <c r="S44" s="2"/>
      <c r="T44" s="44"/>
    </row>
    <row r="45" spans="1:30" ht="14.4" x14ac:dyDescent="0.3">
      <c r="H45"/>
      <c r="I45"/>
      <c r="J45"/>
      <c r="K45"/>
      <c r="L45"/>
      <c r="M45"/>
      <c r="N45"/>
      <c r="O45"/>
      <c r="P45"/>
      <c r="Q45"/>
      <c r="R45"/>
      <c r="S45"/>
    </row>
  </sheetData>
  <mergeCells count="8">
    <mergeCell ref="H1:S1"/>
    <mergeCell ref="H2:S2"/>
    <mergeCell ref="H3:S3"/>
    <mergeCell ref="A4:T4"/>
    <mergeCell ref="H5:M5"/>
    <mergeCell ref="N5:S5"/>
    <mergeCell ref="T5:T6"/>
    <mergeCell ref="A5:B6"/>
  </mergeCells>
  <pageMargins left="0.25" right="0.25" top="0.75" bottom="0.75" header="0.3" footer="0.3"/>
  <pageSetup scale="34" fitToHeight="0" orientation="landscape" horizontalDpi="90" verticalDpi="90" r:id="rId1"/>
  <headerFooter>
    <oddFooter>Page &amp;P of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2" tint="-0.249977111117893"/>
  </sheetPr>
  <dimension ref="C1:T53"/>
  <sheetViews>
    <sheetView topLeftCell="C1" zoomScale="130" zoomScaleNormal="130" workbookViewId="0">
      <selection activeCell="R2" sqref="R2"/>
    </sheetView>
  </sheetViews>
  <sheetFormatPr defaultRowHeight="14.4" x14ac:dyDescent="0.3"/>
  <cols>
    <col min="3" max="3" width="44.6640625" customWidth="1"/>
    <col min="4" max="6" width="15.109375" customWidth="1"/>
    <col min="7" max="7" width="12.44140625" customWidth="1"/>
    <col min="8" max="8" width="15.5546875" customWidth="1"/>
    <col min="12" max="12" width="23" customWidth="1"/>
    <col min="13" max="13" width="9.33203125" customWidth="1"/>
    <col min="14" max="14" width="19.109375" customWidth="1"/>
    <col min="15" max="15" width="19.44140625" customWidth="1"/>
    <col min="16" max="16" width="21.6640625" customWidth="1"/>
    <col min="17" max="17" width="3.88671875" customWidth="1"/>
    <col min="18" max="18" width="20.5546875" customWidth="1"/>
  </cols>
  <sheetData>
    <row r="1" spans="3:20" x14ac:dyDescent="0.3">
      <c r="P1" t="s">
        <v>462</v>
      </c>
    </row>
    <row r="2" spans="3:20" x14ac:dyDescent="0.3">
      <c r="L2" t="s">
        <v>463</v>
      </c>
      <c r="P2" t="s">
        <v>464</v>
      </c>
      <c r="R2" t="s">
        <v>465</v>
      </c>
    </row>
    <row r="3" spans="3:20" x14ac:dyDescent="0.3">
      <c r="L3" t="s">
        <v>466</v>
      </c>
      <c r="M3" t="s">
        <v>467</v>
      </c>
      <c r="N3" t="s">
        <v>468</v>
      </c>
      <c r="O3" t="s">
        <v>469</v>
      </c>
      <c r="P3" t="s">
        <v>470</v>
      </c>
      <c r="R3" t="s">
        <v>471</v>
      </c>
    </row>
    <row r="4" spans="3:20" x14ac:dyDescent="0.3">
      <c r="C4" s="62" t="s">
        <v>472</v>
      </c>
      <c r="D4" s="61" t="s">
        <v>473</v>
      </c>
      <c r="E4" s="61" t="s">
        <v>474</v>
      </c>
      <c r="F4" s="59" t="s">
        <v>475</v>
      </c>
      <c r="G4" s="59" t="s">
        <v>476</v>
      </c>
      <c r="H4" s="59" t="s">
        <v>477</v>
      </c>
      <c r="L4" t="s">
        <v>118</v>
      </c>
      <c r="M4" t="s">
        <v>120</v>
      </c>
      <c r="N4" s="399"/>
      <c r="P4" s="397" t="s">
        <v>478</v>
      </c>
      <c r="R4" s="398" t="s">
        <v>114</v>
      </c>
    </row>
    <row r="5" spans="3:20" x14ac:dyDescent="0.3">
      <c r="C5" s="58" t="s">
        <v>130</v>
      </c>
      <c r="D5" s="58" t="s">
        <v>128</v>
      </c>
      <c r="E5" s="58" t="s">
        <v>479</v>
      </c>
      <c r="F5" s="60" t="s">
        <v>128</v>
      </c>
      <c r="G5" s="60" t="s">
        <v>480</v>
      </c>
      <c r="H5" s="60" t="s">
        <v>481</v>
      </c>
      <c r="L5" t="s">
        <v>114</v>
      </c>
      <c r="M5" t="s">
        <v>116</v>
      </c>
      <c r="N5" s="399"/>
      <c r="O5">
        <v>1</v>
      </c>
      <c r="P5" s="398" t="s">
        <v>482</v>
      </c>
      <c r="R5" s="397" t="s">
        <v>265</v>
      </c>
    </row>
    <row r="6" spans="3:20" x14ac:dyDescent="0.3">
      <c r="C6" s="58" t="s">
        <v>483</v>
      </c>
      <c r="D6" s="58" t="s">
        <v>201</v>
      </c>
      <c r="E6" s="58" t="s">
        <v>484</v>
      </c>
      <c r="F6" s="60" t="s">
        <v>201</v>
      </c>
      <c r="G6" s="60" t="s">
        <v>485</v>
      </c>
      <c r="H6" s="60" t="s">
        <v>481</v>
      </c>
      <c r="L6" t="s">
        <v>265</v>
      </c>
      <c r="M6" t="s">
        <v>267</v>
      </c>
      <c r="N6" s="399"/>
      <c r="O6">
        <v>1</v>
      </c>
      <c r="P6" s="398" t="s">
        <v>486</v>
      </c>
      <c r="R6" s="397" t="s">
        <v>478</v>
      </c>
    </row>
    <row r="7" spans="3:20" x14ac:dyDescent="0.3">
      <c r="C7" s="58" t="s">
        <v>126</v>
      </c>
      <c r="D7" s="58" t="s">
        <v>128</v>
      </c>
      <c r="E7" s="58" t="s">
        <v>487</v>
      </c>
      <c r="F7" s="60" t="s">
        <v>128</v>
      </c>
      <c r="G7" s="60" t="s">
        <v>488</v>
      </c>
      <c r="H7" s="60" t="s">
        <v>481</v>
      </c>
      <c r="L7" t="s">
        <v>122</v>
      </c>
      <c r="M7" t="s">
        <v>124</v>
      </c>
      <c r="N7" s="399"/>
      <c r="P7" s="397" t="s">
        <v>489</v>
      </c>
      <c r="R7" s="398" t="s">
        <v>482</v>
      </c>
    </row>
    <row r="8" spans="3:20" x14ac:dyDescent="0.3">
      <c r="C8" s="58" t="s">
        <v>490</v>
      </c>
      <c r="D8" s="58" t="s">
        <v>201</v>
      </c>
      <c r="E8" s="58" t="s">
        <v>487</v>
      </c>
      <c r="F8" s="60" t="s">
        <v>201</v>
      </c>
      <c r="G8" s="60" t="s">
        <v>491</v>
      </c>
      <c r="H8" s="60" t="s">
        <v>481</v>
      </c>
      <c r="L8" t="s">
        <v>460</v>
      </c>
      <c r="M8" t="s">
        <v>128</v>
      </c>
      <c r="N8" s="399"/>
      <c r="P8" s="397" t="s">
        <v>492</v>
      </c>
      <c r="R8" s="397" t="s">
        <v>268</v>
      </c>
    </row>
    <row r="9" spans="3:20" x14ac:dyDescent="0.3">
      <c r="C9" s="58" t="s">
        <v>493</v>
      </c>
      <c r="D9" s="58" t="s">
        <v>128</v>
      </c>
      <c r="E9" s="58" t="s">
        <v>494</v>
      </c>
      <c r="F9" s="60" t="s">
        <v>128</v>
      </c>
      <c r="G9" s="60" t="s">
        <v>484</v>
      </c>
      <c r="H9" s="60" t="s">
        <v>481</v>
      </c>
      <c r="L9" t="s">
        <v>141</v>
      </c>
      <c r="M9" t="s">
        <v>143</v>
      </c>
      <c r="N9" s="399"/>
      <c r="P9" s="397" t="s">
        <v>495</v>
      </c>
      <c r="R9" s="398" t="s">
        <v>486</v>
      </c>
    </row>
    <row r="10" spans="3:20" x14ac:dyDescent="0.3">
      <c r="C10" s="58" t="s">
        <v>496</v>
      </c>
      <c r="D10" s="58" t="s">
        <v>201</v>
      </c>
      <c r="E10" s="58" t="s">
        <v>494</v>
      </c>
      <c r="F10" s="60" t="s">
        <v>201</v>
      </c>
      <c r="G10" s="60" t="s">
        <v>497</v>
      </c>
      <c r="H10" s="60" t="s">
        <v>481</v>
      </c>
      <c r="L10" t="s">
        <v>478</v>
      </c>
      <c r="M10" t="s">
        <v>498</v>
      </c>
      <c r="N10" s="399">
        <v>1</v>
      </c>
      <c r="O10">
        <v>1</v>
      </c>
      <c r="P10" s="397" t="s">
        <v>499</v>
      </c>
      <c r="R10" s="397" t="s">
        <v>489</v>
      </c>
    </row>
    <row r="11" spans="3:20" x14ac:dyDescent="0.3">
      <c r="C11" s="58" t="s">
        <v>500</v>
      </c>
      <c r="D11" s="58" t="s">
        <v>201</v>
      </c>
      <c r="E11" s="58" t="s">
        <v>501</v>
      </c>
      <c r="F11" s="60" t="s">
        <v>201</v>
      </c>
      <c r="G11" s="60" t="s">
        <v>502</v>
      </c>
      <c r="H11" s="60" t="s">
        <v>481</v>
      </c>
      <c r="L11" t="s">
        <v>482</v>
      </c>
      <c r="M11" s="106" t="s">
        <v>503</v>
      </c>
      <c r="N11" s="399">
        <v>1</v>
      </c>
      <c r="O11">
        <v>1</v>
      </c>
      <c r="P11" s="397" t="s">
        <v>504</v>
      </c>
      <c r="Q11" s="106"/>
      <c r="R11" s="398" t="s">
        <v>271</v>
      </c>
      <c r="S11" s="106"/>
      <c r="T11" s="106"/>
    </row>
    <row r="12" spans="3:20" x14ac:dyDescent="0.3">
      <c r="C12" s="58" t="s">
        <v>505</v>
      </c>
      <c r="D12" s="58" t="s">
        <v>201</v>
      </c>
      <c r="E12" s="58" t="s">
        <v>506</v>
      </c>
      <c r="F12" s="60" t="s">
        <v>201</v>
      </c>
      <c r="G12" s="60" t="s">
        <v>488</v>
      </c>
      <c r="H12" s="60" t="s">
        <v>481</v>
      </c>
      <c r="L12" t="s">
        <v>268</v>
      </c>
      <c r="M12" s="106" t="s">
        <v>270</v>
      </c>
      <c r="N12" s="399"/>
      <c r="O12">
        <v>1</v>
      </c>
      <c r="P12" s="397" t="s">
        <v>507</v>
      </c>
      <c r="R12" s="397" t="s">
        <v>492</v>
      </c>
    </row>
    <row r="13" spans="3:20" x14ac:dyDescent="0.3">
      <c r="C13" s="58" t="s">
        <v>508</v>
      </c>
      <c r="D13" s="58" t="s">
        <v>201</v>
      </c>
      <c r="E13" s="58" t="s">
        <v>509</v>
      </c>
      <c r="F13" s="60" t="s">
        <v>201</v>
      </c>
      <c r="G13" s="60" t="s">
        <v>510</v>
      </c>
      <c r="H13" s="60" t="s">
        <v>481</v>
      </c>
      <c r="L13" t="s">
        <v>486</v>
      </c>
      <c r="M13" s="106" t="s">
        <v>511</v>
      </c>
      <c r="N13" s="399">
        <v>1</v>
      </c>
      <c r="O13">
        <v>1</v>
      </c>
      <c r="P13" s="398" t="s">
        <v>512</v>
      </c>
      <c r="R13" s="398" t="s">
        <v>145</v>
      </c>
    </row>
    <row r="14" spans="3:20" x14ac:dyDescent="0.3">
      <c r="C14" s="58" t="s">
        <v>513</v>
      </c>
      <c r="D14" s="58" t="s">
        <v>201</v>
      </c>
      <c r="E14" s="58" t="s">
        <v>214</v>
      </c>
      <c r="F14" s="60" t="s">
        <v>201</v>
      </c>
      <c r="G14" s="60" t="s">
        <v>514</v>
      </c>
      <c r="H14" s="60" t="s">
        <v>481</v>
      </c>
      <c r="L14" t="s">
        <v>489</v>
      </c>
      <c r="M14" s="106" t="s">
        <v>515</v>
      </c>
      <c r="N14" s="399">
        <v>1</v>
      </c>
      <c r="O14">
        <v>1</v>
      </c>
      <c r="P14" s="397" t="s">
        <v>516</v>
      </c>
      <c r="R14" s="397" t="s">
        <v>148</v>
      </c>
    </row>
    <row r="15" spans="3:20" x14ac:dyDescent="0.3">
      <c r="C15" s="58" t="s">
        <v>517</v>
      </c>
      <c r="D15" s="58" t="s">
        <v>201</v>
      </c>
      <c r="E15" s="58" t="s">
        <v>217</v>
      </c>
      <c r="F15" s="60" t="s">
        <v>201</v>
      </c>
      <c r="G15" s="60" t="s">
        <v>518</v>
      </c>
      <c r="H15" s="60" t="s">
        <v>481</v>
      </c>
      <c r="L15" t="s">
        <v>271</v>
      </c>
      <c r="M15" s="106" t="s">
        <v>273</v>
      </c>
      <c r="N15" s="399"/>
      <c r="O15">
        <v>1</v>
      </c>
      <c r="P15" s="397" t="s">
        <v>519</v>
      </c>
      <c r="R15" s="397" t="s">
        <v>495</v>
      </c>
    </row>
    <row r="16" spans="3:20" x14ac:dyDescent="0.3">
      <c r="C16" s="58" t="s">
        <v>520</v>
      </c>
      <c r="D16" s="58" t="s">
        <v>201</v>
      </c>
      <c r="E16" s="58" t="s">
        <v>521</v>
      </c>
      <c r="F16" s="60" t="s">
        <v>201</v>
      </c>
      <c r="G16" s="60" t="s">
        <v>522</v>
      </c>
      <c r="H16" s="60" t="s">
        <v>481</v>
      </c>
      <c r="L16" t="s">
        <v>274</v>
      </c>
      <c r="M16" t="s">
        <v>276</v>
      </c>
      <c r="N16" s="399"/>
      <c r="P16" s="398" t="s">
        <v>523</v>
      </c>
      <c r="R16" s="398" t="s">
        <v>280</v>
      </c>
    </row>
    <row r="17" spans="3:18" x14ac:dyDescent="0.3">
      <c r="C17" s="58" t="s">
        <v>524</v>
      </c>
      <c r="D17" s="58" t="s">
        <v>116</v>
      </c>
      <c r="E17" s="58" t="s">
        <v>525</v>
      </c>
      <c r="F17" s="60" t="s">
        <v>116</v>
      </c>
      <c r="G17" s="60" t="s">
        <v>488</v>
      </c>
      <c r="H17" s="60" t="s">
        <v>526</v>
      </c>
      <c r="L17" t="s">
        <v>277</v>
      </c>
      <c r="M17" t="s">
        <v>279</v>
      </c>
      <c r="N17" s="399"/>
      <c r="P17" s="397" t="s">
        <v>527</v>
      </c>
      <c r="R17" s="397" t="s">
        <v>499</v>
      </c>
    </row>
    <row r="18" spans="3:18" x14ac:dyDescent="0.3">
      <c r="C18" s="58" t="s">
        <v>528</v>
      </c>
      <c r="D18" s="58" t="s">
        <v>201</v>
      </c>
      <c r="E18" s="58" t="s">
        <v>222</v>
      </c>
      <c r="F18" s="60" t="s">
        <v>201</v>
      </c>
      <c r="G18" s="60" t="s">
        <v>529</v>
      </c>
      <c r="H18" s="60" t="s">
        <v>481</v>
      </c>
      <c r="L18" t="s">
        <v>492</v>
      </c>
      <c r="M18" t="s">
        <v>530</v>
      </c>
      <c r="N18" s="399">
        <v>1</v>
      </c>
      <c r="O18">
        <v>1</v>
      </c>
      <c r="P18" s="397" t="s">
        <v>531</v>
      </c>
      <c r="R18" s="397" t="s">
        <v>504</v>
      </c>
    </row>
    <row r="19" spans="3:18" x14ac:dyDescent="0.3">
      <c r="C19" s="58" t="s">
        <v>532</v>
      </c>
      <c r="D19" s="58" t="s">
        <v>201</v>
      </c>
      <c r="E19" s="58" t="s">
        <v>533</v>
      </c>
      <c r="F19" s="60" t="s">
        <v>201</v>
      </c>
      <c r="G19" s="60" t="s">
        <v>480</v>
      </c>
      <c r="H19" s="60" t="s">
        <v>481</v>
      </c>
      <c r="L19" t="s">
        <v>145</v>
      </c>
      <c r="M19" t="s">
        <v>147</v>
      </c>
      <c r="N19" s="399"/>
      <c r="O19">
        <v>1</v>
      </c>
      <c r="P19" s="397" t="s">
        <v>534</v>
      </c>
      <c r="R19" s="397" t="s">
        <v>283</v>
      </c>
    </row>
    <row r="20" spans="3:18" x14ac:dyDescent="0.3">
      <c r="C20" s="58" t="s">
        <v>535</v>
      </c>
      <c r="D20" s="58" t="s">
        <v>120</v>
      </c>
      <c r="E20" s="58" t="s">
        <v>536</v>
      </c>
      <c r="F20" s="60" t="s">
        <v>120</v>
      </c>
      <c r="G20" s="60" t="s">
        <v>537</v>
      </c>
      <c r="H20" s="60" t="s">
        <v>481</v>
      </c>
      <c r="L20" t="s">
        <v>148</v>
      </c>
      <c r="M20" t="s">
        <v>150</v>
      </c>
      <c r="N20" s="399"/>
      <c r="O20">
        <v>1</v>
      </c>
      <c r="R20" s="398" t="s">
        <v>286</v>
      </c>
    </row>
    <row r="21" spans="3:18" x14ac:dyDescent="0.3">
      <c r="C21" s="58" t="s">
        <v>538</v>
      </c>
      <c r="D21" s="58" t="s">
        <v>116</v>
      </c>
      <c r="E21" s="58" t="s">
        <v>536</v>
      </c>
      <c r="F21" s="60" t="s">
        <v>116</v>
      </c>
      <c r="G21" s="60" t="s">
        <v>537</v>
      </c>
      <c r="H21" s="60" t="s">
        <v>481</v>
      </c>
      <c r="L21" t="s">
        <v>539</v>
      </c>
      <c r="M21" t="s">
        <v>153</v>
      </c>
      <c r="N21" s="399"/>
      <c r="R21" s="397" t="s">
        <v>507</v>
      </c>
    </row>
    <row r="22" spans="3:18" x14ac:dyDescent="0.3">
      <c r="C22" s="58" t="s">
        <v>136</v>
      </c>
      <c r="D22" s="58" t="s">
        <v>128</v>
      </c>
      <c r="E22" s="58" t="s">
        <v>536</v>
      </c>
      <c r="F22" s="60" t="s">
        <v>128</v>
      </c>
      <c r="G22" s="60" t="s">
        <v>537</v>
      </c>
      <c r="H22" s="60" t="s">
        <v>481</v>
      </c>
      <c r="L22" t="s">
        <v>495</v>
      </c>
      <c r="M22" t="s">
        <v>540</v>
      </c>
      <c r="N22" s="399">
        <v>1</v>
      </c>
      <c r="O22">
        <v>1</v>
      </c>
      <c r="R22" s="398" t="s">
        <v>512</v>
      </c>
    </row>
    <row r="23" spans="3:18" x14ac:dyDescent="0.3">
      <c r="C23" s="58" t="s">
        <v>541</v>
      </c>
      <c r="D23" s="58" t="s">
        <v>270</v>
      </c>
      <c r="E23" s="58" t="s">
        <v>536</v>
      </c>
      <c r="F23" s="60" t="s">
        <v>270</v>
      </c>
      <c r="G23" s="60" t="s">
        <v>537</v>
      </c>
      <c r="H23" s="60" t="s">
        <v>481</v>
      </c>
      <c r="L23" t="s">
        <v>280</v>
      </c>
      <c r="M23" t="s">
        <v>282</v>
      </c>
      <c r="N23" s="399"/>
      <c r="O23">
        <v>1</v>
      </c>
      <c r="R23" s="397" t="s">
        <v>516</v>
      </c>
    </row>
    <row r="24" spans="3:18" x14ac:dyDescent="0.3">
      <c r="C24" s="58" t="s">
        <v>157</v>
      </c>
      <c r="D24" s="58" t="s">
        <v>153</v>
      </c>
      <c r="E24" s="58" t="s">
        <v>536</v>
      </c>
      <c r="F24" s="60" t="s">
        <v>153</v>
      </c>
      <c r="G24" s="60" t="s">
        <v>537</v>
      </c>
      <c r="H24" s="60" t="s">
        <v>481</v>
      </c>
      <c r="L24" t="s">
        <v>499</v>
      </c>
      <c r="M24" t="s">
        <v>542</v>
      </c>
      <c r="N24" s="399">
        <v>1</v>
      </c>
      <c r="O24">
        <v>1</v>
      </c>
      <c r="R24" s="397" t="s">
        <v>289</v>
      </c>
    </row>
    <row r="25" spans="3:18" x14ac:dyDescent="0.3">
      <c r="C25" s="58" t="s">
        <v>543</v>
      </c>
      <c r="D25" s="58" t="s">
        <v>166</v>
      </c>
      <c r="E25" s="58" t="s">
        <v>536</v>
      </c>
      <c r="F25" s="60" t="s">
        <v>166</v>
      </c>
      <c r="G25" s="60" t="s">
        <v>537</v>
      </c>
      <c r="H25" s="60" t="s">
        <v>481</v>
      </c>
      <c r="L25" t="s">
        <v>161</v>
      </c>
      <c r="M25" t="s">
        <v>163</v>
      </c>
      <c r="N25" s="399"/>
      <c r="R25" s="397" t="s">
        <v>519</v>
      </c>
    </row>
    <row r="26" spans="3:18" x14ac:dyDescent="0.3">
      <c r="C26" s="58" t="s">
        <v>227</v>
      </c>
      <c r="D26" s="58" t="s">
        <v>201</v>
      </c>
      <c r="E26" s="58" t="s">
        <v>536</v>
      </c>
      <c r="F26" s="60" t="s">
        <v>201</v>
      </c>
      <c r="G26" s="60" t="s">
        <v>537</v>
      </c>
      <c r="H26" s="60" t="s">
        <v>481</v>
      </c>
      <c r="L26" t="s">
        <v>504</v>
      </c>
      <c r="M26" t="s">
        <v>544</v>
      </c>
      <c r="N26" s="399">
        <v>1</v>
      </c>
      <c r="O26">
        <v>1</v>
      </c>
      <c r="R26" s="398" t="s">
        <v>523</v>
      </c>
    </row>
    <row r="27" spans="3:18" x14ac:dyDescent="0.3">
      <c r="C27" s="58" t="s">
        <v>524</v>
      </c>
      <c r="D27" s="58" t="s">
        <v>116</v>
      </c>
      <c r="E27" s="58" t="s">
        <v>545</v>
      </c>
      <c r="F27" s="60" t="s">
        <v>116</v>
      </c>
      <c r="G27" s="60" t="s">
        <v>488</v>
      </c>
      <c r="H27" s="60" t="s">
        <v>546</v>
      </c>
      <c r="L27" t="s">
        <v>164</v>
      </c>
      <c r="M27" t="s">
        <v>166</v>
      </c>
      <c r="N27" s="399"/>
      <c r="R27" s="397" t="s">
        <v>527</v>
      </c>
    </row>
    <row r="28" spans="3:18" x14ac:dyDescent="0.3">
      <c r="C28" s="58" t="s">
        <v>547</v>
      </c>
      <c r="D28" s="58" t="s">
        <v>245</v>
      </c>
      <c r="E28" s="58" t="s">
        <v>246</v>
      </c>
      <c r="F28" s="60" t="s">
        <v>120</v>
      </c>
      <c r="G28" s="60" t="s">
        <v>548</v>
      </c>
      <c r="H28" s="60" t="s">
        <v>481</v>
      </c>
      <c r="L28" t="s">
        <v>283</v>
      </c>
      <c r="M28" t="s">
        <v>285</v>
      </c>
      <c r="N28" s="399"/>
      <c r="O28">
        <v>1</v>
      </c>
      <c r="R28" s="398" t="s">
        <v>234</v>
      </c>
    </row>
    <row r="29" spans="3:18" x14ac:dyDescent="0.3">
      <c r="C29" s="58" t="s">
        <v>549</v>
      </c>
      <c r="D29" s="58" t="s">
        <v>245</v>
      </c>
      <c r="E29" s="58" t="s">
        <v>246</v>
      </c>
      <c r="F29" s="60" t="s">
        <v>153</v>
      </c>
      <c r="G29" s="60" t="s">
        <v>548</v>
      </c>
      <c r="H29" s="60" t="s">
        <v>481</v>
      </c>
      <c r="L29" t="s">
        <v>167</v>
      </c>
      <c r="M29" t="s">
        <v>169</v>
      </c>
      <c r="N29" s="399"/>
      <c r="R29" s="397" t="s">
        <v>531</v>
      </c>
    </row>
    <row r="30" spans="3:18" x14ac:dyDescent="0.3">
      <c r="C30" s="58" t="s">
        <v>550</v>
      </c>
      <c r="D30" s="58" t="s">
        <v>245</v>
      </c>
      <c r="E30" s="58" t="s">
        <v>246</v>
      </c>
      <c r="F30" s="60" t="s">
        <v>166</v>
      </c>
      <c r="G30" s="60" t="s">
        <v>548</v>
      </c>
      <c r="H30" s="60" t="s">
        <v>481</v>
      </c>
      <c r="L30" t="s">
        <v>170</v>
      </c>
      <c r="M30" t="s">
        <v>172</v>
      </c>
      <c r="N30" s="399"/>
      <c r="R30" s="397" t="s">
        <v>534</v>
      </c>
    </row>
    <row r="31" spans="3:18" x14ac:dyDescent="0.3">
      <c r="C31" s="58" t="s">
        <v>173</v>
      </c>
      <c r="D31" s="58" t="s">
        <v>175</v>
      </c>
      <c r="E31" s="58" t="s">
        <v>104</v>
      </c>
      <c r="F31" s="60" t="s">
        <v>175</v>
      </c>
      <c r="G31" s="60" t="s">
        <v>484</v>
      </c>
      <c r="H31" s="60" t="s">
        <v>481</v>
      </c>
      <c r="L31" t="s">
        <v>286</v>
      </c>
      <c r="M31" t="s">
        <v>288</v>
      </c>
      <c r="N31" s="399"/>
      <c r="O31">
        <v>1</v>
      </c>
    </row>
    <row r="32" spans="3:18" x14ac:dyDescent="0.3">
      <c r="C32" s="58" t="s">
        <v>551</v>
      </c>
      <c r="D32" s="58" t="s">
        <v>552</v>
      </c>
      <c r="E32" s="58" t="s">
        <v>553</v>
      </c>
      <c r="F32" s="60" t="s">
        <v>554</v>
      </c>
      <c r="G32" s="60" t="s">
        <v>548</v>
      </c>
      <c r="H32" s="60" t="s">
        <v>481</v>
      </c>
      <c r="L32" t="s">
        <v>507</v>
      </c>
      <c r="M32" t="s">
        <v>555</v>
      </c>
      <c r="N32" s="399">
        <v>1</v>
      </c>
      <c r="O32">
        <v>1</v>
      </c>
    </row>
    <row r="33" spans="3:15" x14ac:dyDescent="0.3">
      <c r="C33" s="58" t="s">
        <v>549</v>
      </c>
      <c r="D33" s="58" t="s">
        <v>245</v>
      </c>
      <c r="E33" s="58" t="s">
        <v>249</v>
      </c>
      <c r="F33" s="60" t="s">
        <v>270</v>
      </c>
      <c r="G33" s="60" t="s">
        <v>548</v>
      </c>
      <c r="H33" s="60" t="s">
        <v>481</v>
      </c>
      <c r="L33" t="s">
        <v>512</v>
      </c>
      <c r="M33" t="s">
        <v>556</v>
      </c>
      <c r="N33" s="399">
        <v>1</v>
      </c>
      <c r="O33">
        <v>1</v>
      </c>
    </row>
    <row r="34" spans="3:15" x14ac:dyDescent="0.3">
      <c r="C34" s="58" t="s">
        <v>550</v>
      </c>
      <c r="D34" s="58" t="s">
        <v>245</v>
      </c>
      <c r="E34" s="58" t="s">
        <v>249</v>
      </c>
      <c r="F34" s="60" t="s">
        <v>557</v>
      </c>
      <c r="G34" s="60" t="s">
        <v>548</v>
      </c>
      <c r="H34" s="60" t="s">
        <v>481</v>
      </c>
      <c r="L34" t="s">
        <v>558</v>
      </c>
      <c r="M34" t="s">
        <v>175</v>
      </c>
      <c r="N34" s="399"/>
    </row>
    <row r="35" spans="3:15" x14ac:dyDescent="0.3">
      <c r="C35" s="58" t="s">
        <v>151</v>
      </c>
      <c r="D35" s="58" t="s">
        <v>153</v>
      </c>
      <c r="E35" s="58" t="s">
        <v>112</v>
      </c>
      <c r="F35" s="60" t="s">
        <v>153</v>
      </c>
      <c r="G35" s="60" t="s">
        <v>488</v>
      </c>
      <c r="H35" s="60" t="s">
        <v>481</v>
      </c>
      <c r="L35" t="s">
        <v>181</v>
      </c>
      <c r="M35" t="s">
        <v>183</v>
      </c>
      <c r="N35" s="399"/>
    </row>
    <row r="36" spans="3:15" x14ac:dyDescent="0.3">
      <c r="C36" s="58" t="s">
        <v>524</v>
      </c>
      <c r="D36" s="58" t="s">
        <v>116</v>
      </c>
      <c r="E36" s="58" t="s">
        <v>112</v>
      </c>
      <c r="F36" s="60" t="s">
        <v>116</v>
      </c>
      <c r="G36" s="60" t="s">
        <v>488</v>
      </c>
      <c r="H36" s="60" t="s">
        <v>481</v>
      </c>
      <c r="L36" t="s">
        <v>516</v>
      </c>
      <c r="M36" t="s">
        <v>559</v>
      </c>
      <c r="N36" s="399">
        <v>1</v>
      </c>
      <c r="O36">
        <v>1</v>
      </c>
    </row>
    <row r="37" spans="3:15" x14ac:dyDescent="0.3">
      <c r="C37" s="58" t="s">
        <v>560</v>
      </c>
      <c r="D37" s="58" t="s">
        <v>116</v>
      </c>
      <c r="E37" s="58" t="s">
        <v>195</v>
      </c>
      <c r="F37" s="60" t="s">
        <v>116</v>
      </c>
      <c r="G37" s="60" t="s">
        <v>548</v>
      </c>
      <c r="H37" s="60" t="s">
        <v>481</v>
      </c>
      <c r="L37" t="s">
        <v>184</v>
      </c>
      <c r="M37" t="s">
        <v>186</v>
      </c>
      <c r="N37" s="399"/>
    </row>
    <row r="38" spans="3:15" x14ac:dyDescent="0.3">
      <c r="C38" s="58" t="s">
        <v>561</v>
      </c>
      <c r="D38" s="58" t="s">
        <v>116</v>
      </c>
      <c r="E38" s="58" t="s">
        <v>156</v>
      </c>
      <c r="F38" s="60" t="s">
        <v>116</v>
      </c>
      <c r="G38" s="60" t="s">
        <v>484</v>
      </c>
      <c r="H38" s="60" t="s">
        <v>481</v>
      </c>
      <c r="L38" t="s">
        <v>187</v>
      </c>
      <c r="M38" t="s">
        <v>189</v>
      </c>
      <c r="N38" s="399"/>
    </row>
    <row r="39" spans="3:15" x14ac:dyDescent="0.3">
      <c r="C39" s="58" t="s">
        <v>562</v>
      </c>
      <c r="D39" s="58" t="s">
        <v>153</v>
      </c>
      <c r="E39" s="58" t="s">
        <v>156</v>
      </c>
      <c r="F39" s="60" t="s">
        <v>153</v>
      </c>
      <c r="G39" s="60" t="s">
        <v>484</v>
      </c>
      <c r="H39" s="60" t="s">
        <v>481</v>
      </c>
      <c r="L39" t="s">
        <v>190</v>
      </c>
      <c r="M39" t="s">
        <v>192</v>
      </c>
      <c r="N39" s="399"/>
    </row>
    <row r="40" spans="3:15" x14ac:dyDescent="0.3">
      <c r="C40" s="58" t="s">
        <v>176</v>
      </c>
      <c r="D40" s="58" t="s">
        <v>175</v>
      </c>
      <c r="E40" s="58" t="s">
        <v>178</v>
      </c>
      <c r="F40" s="60" t="s">
        <v>175</v>
      </c>
      <c r="G40" s="60" t="s">
        <v>488</v>
      </c>
      <c r="H40" s="60" t="s">
        <v>481</v>
      </c>
      <c r="L40" t="s">
        <v>289</v>
      </c>
      <c r="M40" t="s">
        <v>291</v>
      </c>
      <c r="N40" s="399"/>
      <c r="O40">
        <v>1</v>
      </c>
    </row>
    <row r="41" spans="3:15" x14ac:dyDescent="0.3">
      <c r="C41" s="58" t="s">
        <v>550</v>
      </c>
      <c r="D41" s="58" t="s">
        <v>257</v>
      </c>
      <c r="E41" s="58" t="s">
        <v>258</v>
      </c>
      <c r="F41" s="60" t="s">
        <v>128</v>
      </c>
      <c r="G41" s="60" t="s">
        <v>548</v>
      </c>
      <c r="H41" s="60" t="s">
        <v>481</v>
      </c>
      <c r="L41" t="s">
        <v>193</v>
      </c>
      <c r="M41" t="s">
        <v>195</v>
      </c>
      <c r="N41" s="399"/>
    </row>
    <row r="42" spans="3:15" x14ac:dyDescent="0.3">
      <c r="C42" s="58" t="s">
        <v>547</v>
      </c>
      <c r="D42" s="58" t="s">
        <v>257</v>
      </c>
      <c r="E42" s="58" t="s">
        <v>258</v>
      </c>
      <c r="F42" s="60" t="s">
        <v>291</v>
      </c>
      <c r="G42" s="60" t="s">
        <v>548</v>
      </c>
      <c r="H42" s="60" t="s">
        <v>481</v>
      </c>
      <c r="L42" t="s">
        <v>519</v>
      </c>
      <c r="M42" t="s">
        <v>563</v>
      </c>
      <c r="N42" s="399">
        <v>1</v>
      </c>
      <c r="O42">
        <v>1</v>
      </c>
    </row>
    <row r="43" spans="3:15" x14ac:dyDescent="0.3">
      <c r="C43" s="58" t="s">
        <v>547</v>
      </c>
      <c r="D43" s="58" t="s">
        <v>257</v>
      </c>
      <c r="E43" s="58" t="s">
        <v>258</v>
      </c>
      <c r="F43" s="60" t="s">
        <v>564</v>
      </c>
      <c r="G43" s="60" t="s">
        <v>548</v>
      </c>
      <c r="H43" s="60" t="s">
        <v>481</v>
      </c>
      <c r="L43" t="s">
        <v>523</v>
      </c>
      <c r="M43" t="s">
        <v>565</v>
      </c>
      <c r="N43" s="399">
        <v>1</v>
      </c>
      <c r="O43">
        <v>1</v>
      </c>
    </row>
    <row r="44" spans="3:15" x14ac:dyDescent="0.3">
      <c r="C44" s="58" t="s">
        <v>566</v>
      </c>
      <c r="D44" s="58" t="s">
        <v>245</v>
      </c>
      <c r="E44" s="58" t="s">
        <v>252</v>
      </c>
      <c r="F44" s="60" t="s">
        <v>201</v>
      </c>
      <c r="G44" s="60" t="s">
        <v>548</v>
      </c>
      <c r="H44" s="60" t="s">
        <v>481</v>
      </c>
      <c r="L44" t="s">
        <v>196</v>
      </c>
      <c r="M44" t="s">
        <v>198</v>
      </c>
      <c r="N44" s="399"/>
    </row>
    <row r="45" spans="3:15" x14ac:dyDescent="0.3">
      <c r="L45" t="s">
        <v>292</v>
      </c>
      <c r="M45" t="s">
        <v>294</v>
      </c>
      <c r="N45" s="399"/>
    </row>
    <row r="46" spans="3:15" x14ac:dyDescent="0.3">
      <c r="L46" t="s">
        <v>567</v>
      </c>
      <c r="M46" t="s">
        <v>201</v>
      </c>
      <c r="N46" s="399"/>
    </row>
    <row r="47" spans="3:15" x14ac:dyDescent="0.3">
      <c r="L47" t="s">
        <v>231</v>
      </c>
      <c r="M47" t="s">
        <v>233</v>
      </c>
      <c r="N47" s="399"/>
    </row>
    <row r="48" spans="3:15" x14ac:dyDescent="0.3">
      <c r="L48" t="s">
        <v>527</v>
      </c>
      <c r="M48" t="s">
        <v>568</v>
      </c>
      <c r="N48" s="399">
        <v>1</v>
      </c>
      <c r="O48">
        <v>1</v>
      </c>
    </row>
    <row r="49" spans="12:15" x14ac:dyDescent="0.3">
      <c r="L49" t="s">
        <v>234</v>
      </c>
      <c r="M49" t="s">
        <v>236</v>
      </c>
      <c r="N49" s="399"/>
      <c r="O49">
        <v>1</v>
      </c>
    </row>
    <row r="50" spans="12:15" x14ac:dyDescent="0.3">
      <c r="L50" t="s">
        <v>531</v>
      </c>
      <c r="M50" t="s">
        <v>564</v>
      </c>
      <c r="N50" s="399">
        <v>1</v>
      </c>
      <c r="O50">
        <v>1</v>
      </c>
    </row>
    <row r="51" spans="12:15" x14ac:dyDescent="0.3">
      <c r="L51" t="s">
        <v>237</v>
      </c>
      <c r="M51" t="s">
        <v>239</v>
      </c>
      <c r="N51" s="399"/>
    </row>
    <row r="52" spans="12:15" x14ac:dyDescent="0.3">
      <c r="L52" t="s">
        <v>534</v>
      </c>
      <c r="M52" t="s">
        <v>569</v>
      </c>
      <c r="N52" s="399">
        <v>1</v>
      </c>
      <c r="O52">
        <v>1</v>
      </c>
    </row>
    <row r="53" spans="12:15" x14ac:dyDescent="0.3">
      <c r="L53" t="s">
        <v>240</v>
      </c>
      <c r="M53" t="s">
        <v>242</v>
      </c>
      <c r="N53" s="399"/>
    </row>
  </sheetData>
  <pageMargins left="0.7" right="0.7" top="0.75" bottom="0.75" header="0.3" footer="0.3"/>
  <pageSetup orientation="portrait" horizontalDpi="4294967295" verticalDpi="4294967295"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2" tint="-0.249977111117893"/>
  </sheetPr>
  <dimension ref="A1:F1320"/>
  <sheetViews>
    <sheetView zoomScale="140" zoomScaleNormal="140" workbookViewId="0">
      <selection activeCell="E1" sqref="E1:E1048576"/>
    </sheetView>
  </sheetViews>
  <sheetFormatPr defaultColWidth="32.44140625" defaultRowHeight="14.4" x14ac:dyDescent="0.3"/>
  <cols>
    <col min="1" max="1" width="20" customWidth="1"/>
    <col min="2" max="2" width="21" customWidth="1"/>
    <col min="3" max="3" width="19.44140625" customWidth="1"/>
    <col min="5" max="5" width="141.33203125" customWidth="1"/>
  </cols>
  <sheetData>
    <row r="1" spans="1:5" x14ac:dyDescent="0.3">
      <c r="A1" s="120" t="s">
        <v>570</v>
      </c>
      <c r="B1" s="120" t="s">
        <v>571</v>
      </c>
      <c r="C1" s="120" t="s">
        <v>572</v>
      </c>
      <c r="D1" s="120" t="s">
        <v>573</v>
      </c>
      <c r="E1" s="120" t="s">
        <v>574</v>
      </c>
    </row>
    <row r="2" spans="1:5" x14ac:dyDescent="0.3">
      <c r="A2" s="121">
        <v>1</v>
      </c>
      <c r="B2" s="122" t="s">
        <v>575</v>
      </c>
      <c r="C2" s="123">
        <v>8155</v>
      </c>
      <c r="D2" s="122" t="s">
        <v>576</v>
      </c>
      <c r="E2" s="122" t="s">
        <v>577</v>
      </c>
    </row>
    <row r="3" spans="1:5" x14ac:dyDescent="0.3">
      <c r="A3" s="121">
        <v>2</v>
      </c>
      <c r="B3" s="122" t="s">
        <v>575</v>
      </c>
      <c r="C3" s="123">
        <v>8156</v>
      </c>
      <c r="D3" s="122" t="s">
        <v>578</v>
      </c>
      <c r="E3" s="122" t="s">
        <v>579</v>
      </c>
    </row>
    <row r="4" spans="1:5" x14ac:dyDescent="0.3">
      <c r="A4" s="121">
        <v>3</v>
      </c>
      <c r="B4" s="122" t="s">
        <v>575</v>
      </c>
      <c r="C4" s="123">
        <v>8157</v>
      </c>
      <c r="D4" s="122" t="s">
        <v>580</v>
      </c>
      <c r="E4" s="122" t="s">
        <v>581</v>
      </c>
    </row>
    <row r="5" spans="1:5" x14ac:dyDescent="0.3">
      <c r="A5" s="121">
        <v>4</v>
      </c>
      <c r="B5" s="122" t="s">
        <v>575</v>
      </c>
      <c r="C5" s="123">
        <v>8158</v>
      </c>
      <c r="D5" s="122" t="s">
        <v>582</v>
      </c>
      <c r="E5" s="122" t="s">
        <v>14</v>
      </c>
    </row>
    <row r="6" spans="1:5" x14ac:dyDescent="0.3">
      <c r="A6" s="121">
        <v>5</v>
      </c>
      <c r="B6" s="122" t="s">
        <v>575</v>
      </c>
      <c r="C6" s="123">
        <v>8159</v>
      </c>
      <c r="D6" s="122" t="s">
        <v>583</v>
      </c>
      <c r="E6" s="122" t="s">
        <v>584</v>
      </c>
    </row>
    <row r="7" spans="1:5" x14ac:dyDescent="0.3">
      <c r="A7" s="121">
        <v>6</v>
      </c>
      <c r="B7" s="122" t="s">
        <v>575</v>
      </c>
      <c r="C7" s="123">
        <v>8160</v>
      </c>
      <c r="D7" s="122" t="s">
        <v>585</v>
      </c>
      <c r="E7" s="122" t="s">
        <v>90</v>
      </c>
    </row>
    <row r="8" spans="1:5" x14ac:dyDescent="0.3">
      <c r="A8" s="121">
        <v>7</v>
      </c>
      <c r="B8" s="122" t="s">
        <v>575</v>
      </c>
      <c r="C8" s="123">
        <v>8161</v>
      </c>
      <c r="D8" s="122" t="s">
        <v>586</v>
      </c>
      <c r="E8" s="122" t="s">
        <v>587</v>
      </c>
    </row>
    <row r="9" spans="1:5" x14ac:dyDescent="0.3">
      <c r="A9" s="121">
        <v>8</v>
      </c>
      <c r="B9" s="122" t="s">
        <v>575</v>
      </c>
      <c r="C9" s="123">
        <v>8162</v>
      </c>
      <c r="D9" s="122" t="s">
        <v>588</v>
      </c>
      <c r="E9" s="122" t="s">
        <v>589</v>
      </c>
    </row>
    <row r="10" spans="1:5" x14ac:dyDescent="0.3">
      <c r="A10" s="121">
        <v>9</v>
      </c>
      <c r="B10" s="122" t="s">
        <v>575</v>
      </c>
      <c r="C10" s="123">
        <v>8163</v>
      </c>
      <c r="D10" s="122" t="s">
        <v>590</v>
      </c>
      <c r="E10" s="122" t="s">
        <v>20</v>
      </c>
    </row>
    <row r="11" spans="1:5" x14ac:dyDescent="0.3">
      <c r="A11" s="121">
        <v>10</v>
      </c>
      <c r="B11" s="122" t="s">
        <v>575</v>
      </c>
      <c r="C11" s="123">
        <v>8164</v>
      </c>
      <c r="D11" s="122" t="s">
        <v>591</v>
      </c>
      <c r="E11" s="122" t="s">
        <v>592</v>
      </c>
    </row>
    <row r="12" spans="1:5" x14ac:dyDescent="0.3">
      <c r="A12" s="121" t="s">
        <v>593</v>
      </c>
      <c r="B12" s="122"/>
      <c r="C12" s="123" t="s">
        <v>594</v>
      </c>
      <c r="D12" s="237" t="s">
        <v>595</v>
      </c>
      <c r="E12" s="122"/>
    </row>
    <row r="13" spans="1:5" x14ac:dyDescent="0.3">
      <c r="A13" s="121" t="s">
        <v>593</v>
      </c>
      <c r="B13" s="122"/>
      <c r="C13" s="123" t="s">
        <v>594</v>
      </c>
      <c r="D13" s="237" t="s">
        <v>596</v>
      </c>
      <c r="E13" s="122"/>
    </row>
    <row r="14" spans="1:5" x14ac:dyDescent="0.3">
      <c r="A14" s="121">
        <v>11</v>
      </c>
      <c r="B14" s="122" t="s">
        <v>575</v>
      </c>
      <c r="C14" s="123">
        <v>8165</v>
      </c>
      <c r="D14" s="122" t="s">
        <v>597</v>
      </c>
      <c r="E14" s="122" t="s">
        <v>598</v>
      </c>
    </row>
    <row r="15" spans="1:5" x14ac:dyDescent="0.3">
      <c r="A15" s="121">
        <v>12</v>
      </c>
      <c r="B15" s="122" t="s">
        <v>575</v>
      </c>
      <c r="C15" s="123">
        <v>8166</v>
      </c>
      <c r="D15" s="122" t="s">
        <v>599</v>
      </c>
      <c r="E15" s="122" t="s">
        <v>25</v>
      </c>
    </row>
    <row r="16" spans="1:5" x14ac:dyDescent="0.3">
      <c r="A16" s="121">
        <v>13</v>
      </c>
      <c r="B16" s="122" t="s">
        <v>575</v>
      </c>
      <c r="C16" s="123">
        <v>8167</v>
      </c>
      <c r="D16" s="122" t="s">
        <v>600</v>
      </c>
      <c r="E16" s="122" t="s">
        <v>27</v>
      </c>
    </row>
    <row r="17" spans="1:6" x14ac:dyDescent="0.3">
      <c r="A17" s="121">
        <v>14</v>
      </c>
      <c r="B17" s="122" t="s">
        <v>575</v>
      </c>
      <c r="C17" s="123">
        <v>8168</v>
      </c>
      <c r="D17" s="122" t="s">
        <v>601</v>
      </c>
      <c r="E17" s="122" t="s">
        <v>592</v>
      </c>
    </row>
    <row r="18" spans="1:6" x14ac:dyDescent="0.3">
      <c r="A18" s="121" t="s">
        <v>593</v>
      </c>
      <c r="B18" s="122"/>
      <c r="C18" s="123" t="s">
        <v>594</v>
      </c>
      <c r="D18" s="237" t="s">
        <v>602</v>
      </c>
      <c r="E18" s="122"/>
    </row>
    <row r="19" spans="1:6" x14ac:dyDescent="0.3">
      <c r="A19" s="121" t="s">
        <v>593</v>
      </c>
      <c r="B19" s="122"/>
      <c r="C19" s="123" t="s">
        <v>594</v>
      </c>
      <c r="D19" s="237" t="s">
        <v>603</v>
      </c>
      <c r="E19" s="122"/>
    </row>
    <row r="20" spans="1:6" x14ac:dyDescent="0.3">
      <c r="A20" s="121">
        <v>15</v>
      </c>
      <c r="B20" s="122" t="s">
        <v>575</v>
      </c>
      <c r="C20" s="123">
        <v>8169</v>
      </c>
      <c r="D20" s="122" t="s">
        <v>604</v>
      </c>
      <c r="E20" s="122" t="s">
        <v>598</v>
      </c>
    </row>
    <row r="21" spans="1:6" x14ac:dyDescent="0.3">
      <c r="A21" s="121">
        <v>16</v>
      </c>
      <c r="B21" s="122" t="s">
        <v>575</v>
      </c>
      <c r="C21" s="123">
        <v>8170</v>
      </c>
      <c r="D21" s="122" t="s">
        <v>605</v>
      </c>
      <c r="E21" s="122" t="s">
        <v>28</v>
      </c>
    </row>
    <row r="22" spans="1:6" x14ac:dyDescent="0.3">
      <c r="A22" s="121">
        <v>17</v>
      </c>
      <c r="B22" s="122" t="s">
        <v>575</v>
      </c>
      <c r="C22" s="123">
        <v>8171</v>
      </c>
      <c r="D22" s="122" t="s">
        <v>606</v>
      </c>
      <c r="E22" s="122" t="s">
        <v>607</v>
      </c>
    </row>
    <row r="23" spans="1:6" x14ac:dyDescent="0.3">
      <c r="A23" s="121">
        <v>18</v>
      </c>
      <c r="B23" s="122" t="s">
        <v>575</v>
      </c>
      <c r="C23" s="123">
        <v>8172</v>
      </c>
      <c r="D23" s="122" t="s">
        <v>608</v>
      </c>
      <c r="E23" s="122" t="s">
        <v>609</v>
      </c>
    </row>
    <row r="24" spans="1:6" x14ac:dyDescent="0.3">
      <c r="A24" s="121">
        <v>19</v>
      </c>
      <c r="B24" s="122" t="s">
        <v>575</v>
      </c>
      <c r="C24" s="123">
        <v>8173</v>
      </c>
      <c r="D24" s="240" t="s">
        <v>610</v>
      </c>
      <c r="E24" s="122" t="s">
        <v>611</v>
      </c>
    </row>
    <row r="25" spans="1:6" x14ac:dyDescent="0.3">
      <c r="A25" s="121" t="s">
        <v>593</v>
      </c>
      <c r="B25" s="122"/>
      <c r="C25" s="123" t="s">
        <v>594</v>
      </c>
      <c r="D25" s="237" t="s">
        <v>612</v>
      </c>
      <c r="E25" s="122" t="s">
        <v>613</v>
      </c>
    </row>
    <row r="26" spans="1:6" x14ac:dyDescent="0.3">
      <c r="A26" s="121" t="s">
        <v>593</v>
      </c>
      <c r="B26" s="122"/>
      <c r="C26" s="123" t="s">
        <v>594</v>
      </c>
      <c r="D26" s="237" t="s">
        <v>614</v>
      </c>
      <c r="E26" s="122" t="s">
        <v>615</v>
      </c>
    </row>
    <row r="27" spans="1:6" x14ac:dyDescent="0.3">
      <c r="A27" s="121">
        <v>20</v>
      </c>
      <c r="B27" s="122" t="s">
        <v>575</v>
      </c>
      <c r="C27" s="123">
        <v>8174</v>
      </c>
      <c r="D27" s="122" t="s">
        <v>616</v>
      </c>
      <c r="E27" s="122" t="s">
        <v>617</v>
      </c>
    </row>
    <row r="28" spans="1:6" x14ac:dyDescent="0.3">
      <c r="A28" s="121">
        <v>21</v>
      </c>
      <c r="B28" s="122" t="s">
        <v>575</v>
      </c>
      <c r="C28" s="123">
        <v>8175</v>
      </c>
      <c r="D28" s="240" t="s">
        <v>618</v>
      </c>
      <c r="E28" s="122" t="s">
        <v>619</v>
      </c>
      <c r="F28" s="237"/>
    </row>
    <row r="29" spans="1:6" x14ac:dyDescent="0.3">
      <c r="A29" s="121" t="s">
        <v>593</v>
      </c>
      <c r="B29" s="122"/>
      <c r="C29" s="123" t="s">
        <v>594</v>
      </c>
      <c r="D29" s="237" t="s">
        <v>620</v>
      </c>
      <c r="E29" s="122" t="s">
        <v>621</v>
      </c>
      <c r="F29" s="237"/>
    </row>
    <row r="30" spans="1:6" x14ac:dyDescent="0.3">
      <c r="A30" s="121" t="s">
        <v>593</v>
      </c>
      <c r="B30" s="122"/>
      <c r="C30" s="123" t="s">
        <v>594</v>
      </c>
      <c r="D30" s="237" t="s">
        <v>622</v>
      </c>
      <c r="E30" s="122" t="s">
        <v>623</v>
      </c>
      <c r="F30" s="237"/>
    </row>
    <row r="31" spans="1:6" x14ac:dyDescent="0.3">
      <c r="A31" s="121">
        <v>22</v>
      </c>
      <c r="B31" s="122" t="s">
        <v>575</v>
      </c>
      <c r="C31" s="123">
        <v>8176</v>
      </c>
      <c r="D31" s="122" t="s">
        <v>624</v>
      </c>
      <c r="E31" s="122" t="s">
        <v>625</v>
      </c>
    </row>
    <row r="32" spans="1:6" x14ac:dyDescent="0.3">
      <c r="A32" s="121">
        <v>23</v>
      </c>
      <c r="B32" s="122" t="s">
        <v>575</v>
      </c>
      <c r="C32" s="123">
        <v>8177</v>
      </c>
      <c r="D32" s="237" t="s">
        <v>626</v>
      </c>
      <c r="E32" s="122" t="s">
        <v>627</v>
      </c>
    </row>
    <row r="33" spans="1:5" x14ac:dyDescent="0.3">
      <c r="A33" s="121">
        <v>24</v>
      </c>
      <c r="B33" s="122" t="s">
        <v>575</v>
      </c>
      <c r="C33" s="123">
        <v>8178</v>
      </c>
      <c r="D33" s="122" t="s">
        <v>628</v>
      </c>
      <c r="E33" s="122" t="s">
        <v>617</v>
      </c>
    </row>
    <row r="34" spans="1:5" x14ac:dyDescent="0.3">
      <c r="A34" s="121">
        <v>25</v>
      </c>
      <c r="B34" s="122" t="s">
        <v>629</v>
      </c>
      <c r="C34" s="123">
        <v>8179</v>
      </c>
      <c r="D34" s="122" t="s">
        <v>630</v>
      </c>
      <c r="E34" s="122" t="s">
        <v>631</v>
      </c>
    </row>
    <row r="35" spans="1:5" x14ac:dyDescent="0.3">
      <c r="A35" s="121">
        <v>26</v>
      </c>
      <c r="B35" s="122" t="s">
        <v>629</v>
      </c>
      <c r="C35" s="123">
        <v>8180</v>
      </c>
      <c r="D35" s="122" t="s">
        <v>632</v>
      </c>
      <c r="E35" s="122" t="s">
        <v>54</v>
      </c>
    </row>
    <row r="36" spans="1:5" x14ac:dyDescent="0.3">
      <c r="A36" s="121">
        <v>27</v>
      </c>
      <c r="B36" s="122" t="s">
        <v>629</v>
      </c>
      <c r="C36" s="123">
        <v>8181</v>
      </c>
      <c r="D36" s="122" t="s">
        <v>633</v>
      </c>
      <c r="E36" s="122" t="s">
        <v>634</v>
      </c>
    </row>
    <row r="37" spans="1:5" x14ac:dyDescent="0.3">
      <c r="A37" s="121">
        <v>28</v>
      </c>
      <c r="B37" s="122" t="s">
        <v>629</v>
      </c>
      <c r="C37" s="123">
        <v>8182</v>
      </c>
      <c r="D37" s="122" t="s">
        <v>635</v>
      </c>
      <c r="E37" s="122" t="s">
        <v>584</v>
      </c>
    </row>
    <row r="38" spans="1:5" x14ac:dyDescent="0.3">
      <c r="A38" s="121">
        <v>29</v>
      </c>
      <c r="B38" s="122" t="s">
        <v>629</v>
      </c>
      <c r="C38" s="123">
        <v>8183</v>
      </c>
      <c r="D38" s="122" t="s">
        <v>636</v>
      </c>
      <c r="E38" s="122" t="s">
        <v>90</v>
      </c>
    </row>
    <row r="39" spans="1:5" x14ac:dyDescent="0.3">
      <c r="A39" s="121">
        <v>30</v>
      </c>
      <c r="B39" s="122" t="s">
        <v>629</v>
      </c>
      <c r="C39" s="123">
        <v>8184</v>
      </c>
      <c r="D39" s="122" t="s">
        <v>637</v>
      </c>
      <c r="E39" s="122" t="s">
        <v>587</v>
      </c>
    </row>
    <row r="40" spans="1:5" x14ac:dyDescent="0.3">
      <c r="A40" s="121">
        <v>31</v>
      </c>
      <c r="B40" s="122" t="s">
        <v>629</v>
      </c>
      <c r="C40" s="123">
        <v>8185</v>
      </c>
      <c r="D40" s="122" t="s">
        <v>638</v>
      </c>
      <c r="E40" s="122" t="s">
        <v>639</v>
      </c>
    </row>
    <row r="41" spans="1:5" x14ac:dyDescent="0.3">
      <c r="A41" s="121">
        <v>32</v>
      </c>
      <c r="B41" s="122" t="s">
        <v>640</v>
      </c>
      <c r="C41" s="123">
        <v>8186</v>
      </c>
      <c r="D41" s="122" t="s">
        <v>641</v>
      </c>
      <c r="E41" s="122" t="s">
        <v>617</v>
      </c>
    </row>
    <row r="42" spans="1:5" x14ac:dyDescent="0.3">
      <c r="A42" s="121">
        <v>33</v>
      </c>
      <c r="B42" s="122" t="s">
        <v>640</v>
      </c>
      <c r="C42" s="123">
        <v>8187</v>
      </c>
      <c r="D42" s="122" t="s">
        <v>642</v>
      </c>
      <c r="E42" s="122" t="s">
        <v>59</v>
      </c>
    </row>
    <row r="43" spans="1:5" x14ac:dyDescent="0.3">
      <c r="A43" s="121">
        <v>34</v>
      </c>
      <c r="B43" s="122" t="s">
        <v>640</v>
      </c>
      <c r="C43" s="123">
        <v>8188</v>
      </c>
      <c r="D43" s="122" t="s">
        <v>643</v>
      </c>
      <c r="E43" s="122" t="s">
        <v>644</v>
      </c>
    </row>
    <row r="44" spans="1:5" x14ac:dyDescent="0.3">
      <c r="A44" s="121">
        <v>35</v>
      </c>
      <c r="B44" s="122" t="s">
        <v>640</v>
      </c>
      <c r="C44" s="123">
        <v>8189</v>
      </c>
      <c r="D44" s="122" t="s">
        <v>645</v>
      </c>
      <c r="E44" s="122" t="s">
        <v>646</v>
      </c>
    </row>
    <row r="45" spans="1:5" x14ac:dyDescent="0.3">
      <c r="A45" s="121">
        <v>36</v>
      </c>
      <c r="B45" s="122" t="s">
        <v>647</v>
      </c>
      <c r="C45" s="123">
        <v>8200</v>
      </c>
      <c r="D45" s="122" t="s">
        <v>648</v>
      </c>
      <c r="E45" s="122" t="s">
        <v>649</v>
      </c>
    </row>
    <row r="46" spans="1:5" x14ac:dyDescent="0.3">
      <c r="A46" s="121">
        <v>37</v>
      </c>
      <c r="B46" s="122" t="s">
        <v>647</v>
      </c>
      <c r="C46" s="123">
        <v>8201</v>
      </c>
      <c r="D46" s="122" t="s">
        <v>650</v>
      </c>
      <c r="E46" s="122" t="s">
        <v>651</v>
      </c>
    </row>
    <row r="47" spans="1:5" x14ac:dyDescent="0.3">
      <c r="A47" s="121">
        <v>38</v>
      </c>
      <c r="B47" s="122" t="s">
        <v>647</v>
      </c>
      <c r="C47" s="123">
        <v>8202</v>
      </c>
      <c r="D47" s="122" t="s">
        <v>652</v>
      </c>
      <c r="E47" s="122" t="s">
        <v>653</v>
      </c>
    </row>
    <row r="48" spans="1:5" x14ac:dyDescent="0.3">
      <c r="A48" s="121">
        <v>39</v>
      </c>
      <c r="B48" s="122" t="s">
        <v>647</v>
      </c>
      <c r="C48" s="123">
        <v>8203</v>
      </c>
      <c r="D48" s="122" t="s">
        <v>654</v>
      </c>
      <c r="E48" s="122" t="s">
        <v>655</v>
      </c>
    </row>
    <row r="49" spans="1:5" x14ac:dyDescent="0.3">
      <c r="A49" s="121">
        <v>40</v>
      </c>
      <c r="B49" s="122" t="s">
        <v>647</v>
      </c>
      <c r="C49" s="123">
        <v>8204</v>
      </c>
      <c r="D49" s="122" t="s">
        <v>656</v>
      </c>
      <c r="E49" s="122" t="s">
        <v>657</v>
      </c>
    </row>
    <row r="50" spans="1:5" x14ac:dyDescent="0.3">
      <c r="A50" s="121">
        <v>41</v>
      </c>
      <c r="B50" s="122" t="s">
        <v>647</v>
      </c>
      <c r="C50" s="123">
        <v>8205</v>
      </c>
      <c r="D50" s="122" t="s">
        <v>658</v>
      </c>
      <c r="E50" s="122" t="s">
        <v>659</v>
      </c>
    </row>
    <row r="51" spans="1:5" x14ac:dyDescent="0.3">
      <c r="A51" s="121">
        <v>42</v>
      </c>
      <c r="B51" s="122" t="s">
        <v>647</v>
      </c>
      <c r="C51" s="123">
        <v>8206</v>
      </c>
      <c r="D51" s="122" t="s">
        <v>660</v>
      </c>
      <c r="E51" s="122" t="s">
        <v>661</v>
      </c>
    </row>
    <row r="52" spans="1:5" x14ac:dyDescent="0.3">
      <c r="A52" s="121">
        <v>43</v>
      </c>
      <c r="B52" s="122" t="s">
        <v>647</v>
      </c>
      <c r="C52" s="123">
        <v>8207</v>
      </c>
      <c r="D52" s="122" t="s">
        <v>662</v>
      </c>
      <c r="E52" s="122" t="s">
        <v>663</v>
      </c>
    </row>
    <row r="53" spans="1:5" x14ac:dyDescent="0.3">
      <c r="A53" s="121">
        <v>44</v>
      </c>
      <c r="B53" s="122" t="s">
        <v>647</v>
      </c>
      <c r="C53" s="123">
        <v>8208</v>
      </c>
      <c r="D53" s="122" t="s">
        <v>664</v>
      </c>
      <c r="E53" s="122" t="s">
        <v>665</v>
      </c>
    </row>
    <row r="54" spans="1:5" x14ac:dyDescent="0.3">
      <c r="A54" s="121">
        <v>45</v>
      </c>
      <c r="B54" s="122" t="s">
        <v>647</v>
      </c>
      <c r="C54" s="123">
        <v>8209</v>
      </c>
      <c r="D54" s="122" t="s">
        <v>666</v>
      </c>
      <c r="E54" s="122" t="s">
        <v>667</v>
      </c>
    </row>
    <row r="55" spans="1:5" x14ac:dyDescent="0.3">
      <c r="A55" s="121">
        <v>46</v>
      </c>
      <c r="B55" s="122" t="s">
        <v>647</v>
      </c>
      <c r="C55" s="123">
        <v>8210</v>
      </c>
      <c r="D55" s="122" t="s">
        <v>668</v>
      </c>
      <c r="E55" s="122" t="s">
        <v>669</v>
      </c>
    </row>
    <row r="56" spans="1:5" x14ac:dyDescent="0.3">
      <c r="A56" s="121">
        <v>47</v>
      </c>
      <c r="B56" s="122" t="s">
        <v>647</v>
      </c>
      <c r="C56" s="123">
        <v>8211</v>
      </c>
      <c r="D56" s="122" t="s">
        <v>670</v>
      </c>
      <c r="E56" s="122" t="s">
        <v>671</v>
      </c>
    </row>
    <row r="57" spans="1:5" x14ac:dyDescent="0.3">
      <c r="A57" s="121">
        <v>48</v>
      </c>
      <c r="B57" s="122" t="s">
        <v>647</v>
      </c>
      <c r="C57" s="123">
        <v>8212</v>
      </c>
      <c r="D57" s="122" t="s">
        <v>672</v>
      </c>
      <c r="E57" s="122" t="s">
        <v>673</v>
      </c>
    </row>
    <row r="58" spans="1:5" x14ac:dyDescent="0.3">
      <c r="A58" s="121">
        <v>49</v>
      </c>
      <c r="B58" s="122" t="s">
        <v>647</v>
      </c>
      <c r="C58" s="123">
        <v>8213</v>
      </c>
      <c r="D58" s="122" t="s">
        <v>674</v>
      </c>
      <c r="E58" s="122" t="s">
        <v>675</v>
      </c>
    </row>
    <row r="59" spans="1:5" x14ac:dyDescent="0.3">
      <c r="A59" s="121">
        <v>50</v>
      </c>
      <c r="B59" s="122" t="s">
        <v>647</v>
      </c>
      <c r="C59" s="123">
        <v>8214</v>
      </c>
      <c r="D59" s="122" t="s">
        <v>676</v>
      </c>
      <c r="E59" s="122" t="s">
        <v>677</v>
      </c>
    </row>
    <row r="60" spans="1:5" x14ac:dyDescent="0.3">
      <c r="A60" s="121">
        <v>51</v>
      </c>
      <c r="B60" s="122" t="s">
        <v>647</v>
      </c>
      <c r="C60" s="123">
        <v>8215</v>
      </c>
      <c r="D60" s="122" t="s">
        <v>678</v>
      </c>
      <c r="E60" s="122" t="s">
        <v>679</v>
      </c>
    </row>
    <row r="61" spans="1:5" x14ac:dyDescent="0.3">
      <c r="A61" s="121">
        <v>52</v>
      </c>
      <c r="B61" s="122" t="s">
        <v>647</v>
      </c>
      <c r="C61" s="123">
        <v>8216</v>
      </c>
      <c r="D61" s="122" t="s">
        <v>680</v>
      </c>
      <c r="E61" s="122" t="s">
        <v>681</v>
      </c>
    </row>
    <row r="62" spans="1:5" x14ac:dyDescent="0.3">
      <c r="A62" s="121">
        <v>53</v>
      </c>
      <c r="B62" s="122" t="s">
        <v>647</v>
      </c>
      <c r="C62" s="123">
        <v>8217</v>
      </c>
      <c r="D62" s="122" t="s">
        <v>682</v>
      </c>
      <c r="E62" s="122" t="s">
        <v>683</v>
      </c>
    </row>
    <row r="63" spans="1:5" x14ac:dyDescent="0.3">
      <c r="A63" s="121">
        <v>54</v>
      </c>
      <c r="B63" s="122" t="s">
        <v>647</v>
      </c>
      <c r="C63" s="123">
        <v>8218</v>
      </c>
      <c r="D63" s="122" t="s">
        <v>684</v>
      </c>
      <c r="E63" s="122" t="s">
        <v>685</v>
      </c>
    </row>
    <row r="64" spans="1:5" x14ac:dyDescent="0.3">
      <c r="A64" s="121">
        <v>55</v>
      </c>
      <c r="B64" s="122" t="s">
        <v>647</v>
      </c>
      <c r="C64" s="123">
        <v>8219</v>
      </c>
      <c r="D64" s="122" t="s">
        <v>686</v>
      </c>
      <c r="E64" s="122" t="s">
        <v>687</v>
      </c>
    </row>
    <row r="65" spans="1:5" x14ac:dyDescent="0.3">
      <c r="A65" s="121">
        <v>56</v>
      </c>
      <c r="B65" s="122" t="s">
        <v>647</v>
      </c>
      <c r="C65" s="123">
        <v>8220</v>
      </c>
      <c r="D65" s="122" t="s">
        <v>688</v>
      </c>
      <c r="E65" s="122" t="s">
        <v>689</v>
      </c>
    </row>
    <row r="66" spans="1:5" x14ac:dyDescent="0.3">
      <c r="A66" s="121">
        <v>57</v>
      </c>
      <c r="B66" s="122" t="s">
        <v>647</v>
      </c>
      <c r="C66" s="123">
        <v>8221</v>
      </c>
      <c r="D66" s="122" t="s">
        <v>690</v>
      </c>
      <c r="E66" s="122" t="s">
        <v>691</v>
      </c>
    </row>
    <row r="67" spans="1:5" x14ac:dyDescent="0.3">
      <c r="A67" s="121">
        <v>58</v>
      </c>
      <c r="B67" s="122" t="s">
        <v>647</v>
      </c>
      <c r="C67" s="123">
        <v>8222</v>
      </c>
      <c r="D67" s="122" t="s">
        <v>692</v>
      </c>
      <c r="E67" s="122" t="s">
        <v>693</v>
      </c>
    </row>
    <row r="68" spans="1:5" x14ac:dyDescent="0.3">
      <c r="A68" s="121">
        <v>59</v>
      </c>
      <c r="B68" s="122" t="s">
        <v>647</v>
      </c>
      <c r="C68" s="123">
        <v>8223</v>
      </c>
      <c r="D68" s="122" t="s">
        <v>694</v>
      </c>
      <c r="E68" s="122" t="s">
        <v>695</v>
      </c>
    </row>
    <row r="69" spans="1:5" x14ac:dyDescent="0.3">
      <c r="A69" s="121">
        <v>60</v>
      </c>
      <c r="B69" s="122" t="s">
        <v>647</v>
      </c>
      <c r="C69" s="123">
        <v>8224</v>
      </c>
      <c r="D69" s="122" t="s">
        <v>696</v>
      </c>
      <c r="E69" s="122" t="s">
        <v>697</v>
      </c>
    </row>
    <row r="70" spans="1:5" x14ac:dyDescent="0.3">
      <c r="A70" s="121">
        <v>61</v>
      </c>
      <c r="B70" s="122" t="s">
        <v>647</v>
      </c>
      <c r="C70" s="123">
        <v>8225</v>
      </c>
      <c r="D70" s="122" t="s">
        <v>698</v>
      </c>
      <c r="E70" s="122" t="s">
        <v>699</v>
      </c>
    </row>
    <row r="71" spans="1:5" x14ac:dyDescent="0.3">
      <c r="A71" s="121">
        <v>62</v>
      </c>
      <c r="B71" s="122" t="s">
        <v>647</v>
      </c>
      <c r="C71" s="123">
        <v>8226</v>
      </c>
      <c r="D71" s="122" t="s">
        <v>700</v>
      </c>
      <c r="E71" s="122" t="s">
        <v>701</v>
      </c>
    </row>
    <row r="72" spans="1:5" x14ac:dyDescent="0.3">
      <c r="A72" s="121">
        <v>63</v>
      </c>
      <c r="B72" s="122" t="s">
        <v>647</v>
      </c>
      <c r="C72" s="123">
        <v>8227</v>
      </c>
      <c r="D72" s="122" t="s">
        <v>702</v>
      </c>
      <c r="E72" s="122" t="s">
        <v>703</v>
      </c>
    </row>
    <row r="73" spans="1:5" x14ac:dyDescent="0.3">
      <c r="A73" s="121">
        <v>64</v>
      </c>
      <c r="B73" s="122" t="s">
        <v>647</v>
      </c>
      <c r="C73" s="123">
        <v>8228</v>
      </c>
      <c r="D73" s="122" t="s">
        <v>704</v>
      </c>
      <c r="E73" s="122" t="s">
        <v>705</v>
      </c>
    </row>
    <row r="74" spans="1:5" x14ac:dyDescent="0.3">
      <c r="A74" s="121">
        <v>65</v>
      </c>
      <c r="B74" s="122" t="s">
        <v>647</v>
      </c>
      <c r="C74" s="123">
        <v>8229</v>
      </c>
      <c r="D74" s="122" t="s">
        <v>706</v>
      </c>
      <c r="E74" s="122" t="s">
        <v>707</v>
      </c>
    </row>
    <row r="75" spans="1:5" x14ac:dyDescent="0.3">
      <c r="A75" s="121">
        <v>66</v>
      </c>
      <c r="B75" s="122" t="s">
        <v>647</v>
      </c>
      <c r="C75" s="123">
        <v>8230</v>
      </c>
      <c r="D75" s="122" t="s">
        <v>708</v>
      </c>
      <c r="E75" s="122" t="s">
        <v>709</v>
      </c>
    </row>
    <row r="76" spans="1:5" x14ac:dyDescent="0.3">
      <c r="A76" s="121">
        <v>67</v>
      </c>
      <c r="B76" s="122" t="s">
        <v>647</v>
      </c>
      <c r="C76" s="123">
        <v>8231</v>
      </c>
      <c r="D76" s="122" t="s">
        <v>710</v>
      </c>
      <c r="E76" s="122" t="s">
        <v>711</v>
      </c>
    </row>
    <row r="77" spans="1:5" x14ac:dyDescent="0.3">
      <c r="A77" s="121">
        <v>68</v>
      </c>
      <c r="B77" s="122" t="s">
        <v>647</v>
      </c>
      <c r="C77" s="123">
        <v>8232</v>
      </c>
      <c r="D77" s="122" t="s">
        <v>712</v>
      </c>
      <c r="E77" s="122" t="s">
        <v>713</v>
      </c>
    </row>
    <row r="78" spans="1:5" x14ac:dyDescent="0.3">
      <c r="A78" s="121">
        <v>69</v>
      </c>
      <c r="B78" s="122" t="s">
        <v>647</v>
      </c>
      <c r="C78" s="123">
        <v>8233</v>
      </c>
      <c r="D78" s="122" t="s">
        <v>714</v>
      </c>
      <c r="E78" s="122" t="s">
        <v>715</v>
      </c>
    </row>
    <row r="79" spans="1:5" x14ac:dyDescent="0.3">
      <c r="A79" s="121">
        <v>70</v>
      </c>
      <c r="B79" s="122" t="s">
        <v>647</v>
      </c>
      <c r="C79" s="123">
        <v>8234</v>
      </c>
      <c r="D79" s="122" t="s">
        <v>716</v>
      </c>
      <c r="E79" s="122" t="s">
        <v>717</v>
      </c>
    </row>
    <row r="80" spans="1:5" x14ac:dyDescent="0.3">
      <c r="A80" s="121">
        <v>71</v>
      </c>
      <c r="B80" s="122" t="s">
        <v>647</v>
      </c>
      <c r="C80" s="123">
        <v>8235</v>
      </c>
      <c r="D80" s="122" t="s">
        <v>718</v>
      </c>
      <c r="E80" s="122" t="s">
        <v>719</v>
      </c>
    </row>
    <row r="81" spans="1:5" x14ac:dyDescent="0.3">
      <c r="A81" s="121">
        <v>72</v>
      </c>
      <c r="B81" s="122" t="s">
        <v>647</v>
      </c>
      <c r="C81" s="123">
        <v>8236</v>
      </c>
      <c r="D81" s="122" t="s">
        <v>720</v>
      </c>
      <c r="E81" s="122" t="s">
        <v>721</v>
      </c>
    </row>
    <row r="82" spans="1:5" x14ac:dyDescent="0.3">
      <c r="A82" s="121">
        <v>73</v>
      </c>
      <c r="B82" s="122" t="s">
        <v>647</v>
      </c>
      <c r="C82" s="123">
        <v>8237</v>
      </c>
      <c r="D82" s="122" t="s">
        <v>722</v>
      </c>
      <c r="E82" s="122" t="s">
        <v>723</v>
      </c>
    </row>
    <row r="83" spans="1:5" x14ac:dyDescent="0.3">
      <c r="A83" s="121">
        <v>74</v>
      </c>
      <c r="B83" s="122" t="s">
        <v>647</v>
      </c>
      <c r="C83" s="123">
        <v>8238</v>
      </c>
      <c r="D83" s="122" t="s">
        <v>724</v>
      </c>
      <c r="E83" s="122" t="s">
        <v>725</v>
      </c>
    </row>
    <row r="84" spans="1:5" x14ac:dyDescent="0.3">
      <c r="A84" s="121">
        <v>75</v>
      </c>
      <c r="B84" s="122" t="s">
        <v>647</v>
      </c>
      <c r="C84" s="123">
        <v>8239</v>
      </c>
      <c r="D84" s="122" t="s">
        <v>726</v>
      </c>
      <c r="E84" s="122" t="s">
        <v>727</v>
      </c>
    </row>
    <row r="85" spans="1:5" x14ac:dyDescent="0.3">
      <c r="A85" s="121">
        <v>76</v>
      </c>
      <c r="B85" s="122" t="s">
        <v>647</v>
      </c>
      <c r="C85" s="123">
        <v>8240</v>
      </c>
      <c r="D85" s="122" t="s">
        <v>728</v>
      </c>
      <c r="E85" s="122" t="s">
        <v>729</v>
      </c>
    </row>
    <row r="86" spans="1:5" x14ac:dyDescent="0.3">
      <c r="A86" s="121">
        <v>77</v>
      </c>
      <c r="B86" s="122" t="s">
        <v>647</v>
      </c>
      <c r="C86" s="123">
        <v>8241</v>
      </c>
      <c r="D86" s="122" t="s">
        <v>730</v>
      </c>
      <c r="E86" s="122" t="s">
        <v>731</v>
      </c>
    </row>
    <row r="87" spans="1:5" x14ac:dyDescent="0.3">
      <c r="A87" s="121">
        <v>78</v>
      </c>
      <c r="B87" s="122" t="s">
        <v>647</v>
      </c>
      <c r="C87" s="123">
        <v>8242</v>
      </c>
      <c r="D87" s="122" t="s">
        <v>732</v>
      </c>
      <c r="E87" s="122" t="s">
        <v>733</v>
      </c>
    </row>
    <row r="88" spans="1:5" x14ac:dyDescent="0.3">
      <c r="A88" s="121">
        <v>79</v>
      </c>
      <c r="B88" s="122" t="s">
        <v>647</v>
      </c>
      <c r="C88" s="123">
        <v>8243</v>
      </c>
      <c r="D88" s="122" t="s">
        <v>734</v>
      </c>
      <c r="E88" s="122" t="s">
        <v>735</v>
      </c>
    </row>
    <row r="89" spans="1:5" x14ac:dyDescent="0.3">
      <c r="A89" s="121">
        <v>80</v>
      </c>
      <c r="B89" s="122" t="s">
        <v>647</v>
      </c>
      <c r="C89" s="123">
        <v>8244</v>
      </c>
      <c r="D89" s="122" t="s">
        <v>736</v>
      </c>
      <c r="E89" s="122" t="s">
        <v>737</v>
      </c>
    </row>
    <row r="90" spans="1:5" x14ac:dyDescent="0.3">
      <c r="A90" s="121">
        <v>81</v>
      </c>
      <c r="B90" s="122" t="s">
        <v>647</v>
      </c>
      <c r="C90" s="123">
        <v>8245</v>
      </c>
      <c r="D90" s="122" t="s">
        <v>738</v>
      </c>
      <c r="E90" s="122" t="s">
        <v>739</v>
      </c>
    </row>
    <row r="91" spans="1:5" x14ac:dyDescent="0.3">
      <c r="A91" s="121">
        <v>82</v>
      </c>
      <c r="B91" s="122" t="s">
        <v>647</v>
      </c>
      <c r="C91" s="123">
        <v>8246</v>
      </c>
      <c r="D91" s="122" t="s">
        <v>740</v>
      </c>
      <c r="E91" s="122" t="s">
        <v>741</v>
      </c>
    </row>
    <row r="92" spans="1:5" x14ac:dyDescent="0.3">
      <c r="A92" s="121">
        <v>83</v>
      </c>
      <c r="B92" s="122" t="s">
        <v>647</v>
      </c>
      <c r="C92" s="123">
        <v>8247</v>
      </c>
      <c r="D92" s="122" t="s">
        <v>742</v>
      </c>
      <c r="E92" s="122" t="s">
        <v>743</v>
      </c>
    </row>
    <row r="93" spans="1:5" x14ac:dyDescent="0.3">
      <c r="A93" s="121">
        <v>84</v>
      </c>
      <c r="B93" s="122" t="s">
        <v>647</v>
      </c>
      <c r="C93" s="123">
        <v>8248</v>
      </c>
      <c r="D93" s="122" t="s">
        <v>744</v>
      </c>
      <c r="E93" s="122" t="s">
        <v>745</v>
      </c>
    </row>
    <row r="94" spans="1:5" x14ac:dyDescent="0.3">
      <c r="A94" s="121">
        <v>85</v>
      </c>
      <c r="B94" s="122" t="s">
        <v>647</v>
      </c>
      <c r="C94" s="123">
        <v>8249</v>
      </c>
      <c r="D94" s="122" t="s">
        <v>746</v>
      </c>
      <c r="E94" s="122" t="s">
        <v>747</v>
      </c>
    </row>
    <row r="95" spans="1:5" x14ac:dyDescent="0.3">
      <c r="A95" s="121">
        <v>86</v>
      </c>
      <c r="B95" s="122" t="s">
        <v>647</v>
      </c>
      <c r="C95" s="123">
        <v>8250</v>
      </c>
      <c r="D95" s="122" t="s">
        <v>748</v>
      </c>
      <c r="E95" s="122" t="s">
        <v>749</v>
      </c>
    </row>
    <row r="96" spans="1:5" x14ac:dyDescent="0.3">
      <c r="A96" s="121">
        <v>87</v>
      </c>
      <c r="B96" s="122" t="s">
        <v>647</v>
      </c>
      <c r="C96" s="123">
        <v>8251</v>
      </c>
      <c r="D96" s="122" t="s">
        <v>750</v>
      </c>
      <c r="E96" s="122" t="s">
        <v>751</v>
      </c>
    </row>
    <row r="97" spans="1:5" x14ac:dyDescent="0.3">
      <c r="A97" s="121">
        <v>88</v>
      </c>
      <c r="B97" s="122" t="s">
        <v>647</v>
      </c>
      <c r="C97" s="123">
        <v>8252</v>
      </c>
      <c r="D97" s="122" t="s">
        <v>752</v>
      </c>
      <c r="E97" s="122" t="s">
        <v>753</v>
      </c>
    </row>
    <row r="98" spans="1:5" x14ac:dyDescent="0.3">
      <c r="A98" s="121">
        <v>89</v>
      </c>
      <c r="B98" s="122" t="s">
        <v>647</v>
      </c>
      <c r="C98" s="123">
        <v>8253</v>
      </c>
      <c r="D98" s="122" t="s">
        <v>754</v>
      </c>
      <c r="E98" s="122" t="s">
        <v>755</v>
      </c>
    </row>
    <row r="99" spans="1:5" x14ac:dyDescent="0.3">
      <c r="A99" s="121">
        <v>90</v>
      </c>
      <c r="B99" s="122" t="s">
        <v>647</v>
      </c>
      <c r="C99" s="123">
        <v>8254</v>
      </c>
      <c r="D99" s="122" t="s">
        <v>756</v>
      </c>
      <c r="E99" s="122" t="s">
        <v>757</v>
      </c>
    </row>
    <row r="100" spans="1:5" x14ac:dyDescent="0.3">
      <c r="A100" s="121">
        <v>91</v>
      </c>
      <c r="B100" s="122" t="s">
        <v>647</v>
      </c>
      <c r="C100" s="123">
        <v>8255</v>
      </c>
      <c r="D100" s="122" t="s">
        <v>758</v>
      </c>
      <c r="E100" s="122" t="s">
        <v>759</v>
      </c>
    </row>
    <row r="101" spans="1:5" x14ac:dyDescent="0.3">
      <c r="A101" s="121">
        <v>92</v>
      </c>
      <c r="B101" s="122" t="s">
        <v>647</v>
      </c>
      <c r="C101" s="123">
        <v>8256</v>
      </c>
      <c r="D101" s="122" t="s">
        <v>760</v>
      </c>
      <c r="E101" s="122" t="s">
        <v>761</v>
      </c>
    </row>
    <row r="102" spans="1:5" x14ac:dyDescent="0.3">
      <c r="A102" s="121">
        <v>93</v>
      </c>
      <c r="B102" s="122" t="s">
        <v>647</v>
      </c>
      <c r="C102" s="123">
        <v>8257</v>
      </c>
      <c r="D102" s="122" t="s">
        <v>762</v>
      </c>
      <c r="E102" s="122" t="s">
        <v>763</v>
      </c>
    </row>
    <row r="103" spans="1:5" x14ac:dyDescent="0.3">
      <c r="A103" s="121">
        <v>94</v>
      </c>
      <c r="B103" s="122" t="s">
        <v>647</v>
      </c>
      <c r="C103" s="123">
        <v>8258</v>
      </c>
      <c r="D103" s="122" t="s">
        <v>764</v>
      </c>
      <c r="E103" s="122" t="s">
        <v>765</v>
      </c>
    </row>
    <row r="104" spans="1:5" x14ac:dyDescent="0.3">
      <c r="A104" s="121">
        <v>95</v>
      </c>
      <c r="B104" s="122" t="s">
        <v>647</v>
      </c>
      <c r="C104" s="123">
        <v>8259</v>
      </c>
      <c r="D104" s="122" t="s">
        <v>766</v>
      </c>
      <c r="E104" s="122" t="s">
        <v>767</v>
      </c>
    </row>
    <row r="105" spans="1:5" x14ac:dyDescent="0.3">
      <c r="A105" s="121">
        <v>96</v>
      </c>
      <c r="B105" s="122" t="s">
        <v>647</v>
      </c>
      <c r="C105" s="123">
        <v>8260</v>
      </c>
      <c r="D105" s="122" t="s">
        <v>768</v>
      </c>
      <c r="E105" s="122" t="s">
        <v>769</v>
      </c>
    </row>
    <row r="106" spans="1:5" x14ac:dyDescent="0.3">
      <c r="A106" s="121">
        <v>97</v>
      </c>
      <c r="B106" s="122" t="s">
        <v>647</v>
      </c>
      <c r="C106" s="123">
        <v>8261</v>
      </c>
      <c r="D106" s="122" t="s">
        <v>770</v>
      </c>
      <c r="E106" s="122" t="s">
        <v>771</v>
      </c>
    </row>
    <row r="107" spans="1:5" x14ac:dyDescent="0.3">
      <c r="A107" s="121">
        <v>98</v>
      </c>
      <c r="B107" s="122" t="s">
        <v>647</v>
      </c>
      <c r="C107" s="123">
        <v>8262</v>
      </c>
      <c r="D107" s="122" t="s">
        <v>772</v>
      </c>
      <c r="E107" s="122" t="s">
        <v>773</v>
      </c>
    </row>
    <row r="108" spans="1:5" x14ac:dyDescent="0.3">
      <c r="A108" s="121">
        <v>99</v>
      </c>
      <c r="B108" s="122" t="s">
        <v>647</v>
      </c>
      <c r="C108" s="123">
        <v>8263</v>
      </c>
      <c r="D108" s="122" t="s">
        <v>774</v>
      </c>
      <c r="E108" s="122" t="s">
        <v>775</v>
      </c>
    </row>
    <row r="109" spans="1:5" x14ac:dyDescent="0.3">
      <c r="A109" s="121">
        <v>100</v>
      </c>
      <c r="B109" s="122" t="s">
        <v>647</v>
      </c>
      <c r="C109" s="123">
        <v>8264</v>
      </c>
      <c r="D109" s="122" t="s">
        <v>776</v>
      </c>
      <c r="E109" s="122" t="s">
        <v>777</v>
      </c>
    </row>
    <row r="110" spans="1:5" x14ac:dyDescent="0.3">
      <c r="A110" s="121">
        <v>101</v>
      </c>
      <c r="B110" s="122" t="s">
        <v>647</v>
      </c>
      <c r="C110" s="123">
        <v>8265</v>
      </c>
      <c r="D110" s="122" t="s">
        <v>778</v>
      </c>
      <c r="E110" s="122" t="s">
        <v>779</v>
      </c>
    </row>
    <row r="111" spans="1:5" x14ac:dyDescent="0.3">
      <c r="A111" s="121">
        <v>102</v>
      </c>
      <c r="B111" s="122" t="s">
        <v>647</v>
      </c>
      <c r="C111" s="123">
        <v>8266</v>
      </c>
      <c r="D111" s="122" t="s">
        <v>780</v>
      </c>
      <c r="E111" s="122" t="s">
        <v>781</v>
      </c>
    </row>
    <row r="112" spans="1:5" x14ac:dyDescent="0.3">
      <c r="A112" s="121">
        <v>103</v>
      </c>
      <c r="B112" s="122" t="s">
        <v>647</v>
      </c>
      <c r="C112" s="123">
        <v>8267</v>
      </c>
      <c r="D112" s="122" t="s">
        <v>782</v>
      </c>
      <c r="E112" s="122" t="s">
        <v>783</v>
      </c>
    </row>
    <row r="113" spans="1:5" x14ac:dyDescent="0.3">
      <c r="A113" s="121">
        <v>104</v>
      </c>
      <c r="B113" s="122" t="s">
        <v>647</v>
      </c>
      <c r="C113" s="123">
        <v>8268</v>
      </c>
      <c r="D113" s="122" t="s">
        <v>784</v>
      </c>
      <c r="E113" s="122" t="s">
        <v>785</v>
      </c>
    </row>
    <row r="114" spans="1:5" x14ac:dyDescent="0.3">
      <c r="A114" s="121">
        <v>105</v>
      </c>
      <c r="B114" s="122" t="s">
        <v>647</v>
      </c>
      <c r="C114" s="123">
        <v>8269</v>
      </c>
      <c r="D114" s="122" t="s">
        <v>786</v>
      </c>
      <c r="E114" s="122" t="s">
        <v>787</v>
      </c>
    </row>
    <row r="115" spans="1:5" x14ac:dyDescent="0.3">
      <c r="A115" s="121">
        <v>106</v>
      </c>
      <c r="B115" s="122" t="s">
        <v>647</v>
      </c>
      <c r="C115" s="123">
        <v>8270</v>
      </c>
      <c r="D115" s="122" t="s">
        <v>788</v>
      </c>
      <c r="E115" s="122" t="s">
        <v>789</v>
      </c>
    </row>
    <row r="116" spans="1:5" x14ac:dyDescent="0.3">
      <c r="A116" s="121">
        <v>107</v>
      </c>
      <c r="B116" s="122" t="s">
        <v>647</v>
      </c>
      <c r="C116" s="123">
        <v>8271</v>
      </c>
      <c r="D116" s="122" t="s">
        <v>790</v>
      </c>
      <c r="E116" s="122" t="s">
        <v>791</v>
      </c>
    </row>
    <row r="117" spans="1:5" x14ac:dyDescent="0.3">
      <c r="A117" s="121">
        <v>108</v>
      </c>
      <c r="B117" s="122" t="s">
        <v>647</v>
      </c>
      <c r="C117" s="123">
        <v>8272</v>
      </c>
      <c r="D117" s="122" t="s">
        <v>792</v>
      </c>
      <c r="E117" s="122" t="s">
        <v>793</v>
      </c>
    </row>
    <row r="118" spans="1:5" x14ac:dyDescent="0.3">
      <c r="A118" s="121">
        <v>109</v>
      </c>
      <c r="B118" s="122" t="s">
        <v>647</v>
      </c>
      <c r="C118" s="123">
        <v>8273</v>
      </c>
      <c r="D118" s="122" t="s">
        <v>794</v>
      </c>
      <c r="E118" s="122" t="s">
        <v>795</v>
      </c>
    </row>
    <row r="119" spans="1:5" x14ac:dyDescent="0.3">
      <c r="A119" s="121">
        <v>110</v>
      </c>
      <c r="B119" s="122" t="s">
        <v>647</v>
      </c>
      <c r="C119" s="123">
        <v>8274</v>
      </c>
      <c r="D119" s="122" t="s">
        <v>796</v>
      </c>
      <c r="E119" s="122" t="s">
        <v>797</v>
      </c>
    </row>
    <row r="120" spans="1:5" x14ac:dyDescent="0.3">
      <c r="A120" s="121">
        <v>111</v>
      </c>
      <c r="B120" s="122" t="s">
        <v>647</v>
      </c>
      <c r="C120" s="123">
        <v>8275</v>
      </c>
      <c r="D120" s="122" t="s">
        <v>798</v>
      </c>
      <c r="E120" s="122" t="s">
        <v>799</v>
      </c>
    </row>
    <row r="121" spans="1:5" x14ac:dyDescent="0.3">
      <c r="A121" s="121">
        <v>112</v>
      </c>
      <c r="B121" s="122" t="s">
        <v>647</v>
      </c>
      <c r="C121" s="123">
        <v>8276</v>
      </c>
      <c r="D121" s="122" t="s">
        <v>800</v>
      </c>
      <c r="E121" s="122" t="s">
        <v>801</v>
      </c>
    </row>
    <row r="122" spans="1:5" x14ac:dyDescent="0.3">
      <c r="A122" s="121">
        <v>113</v>
      </c>
      <c r="B122" s="122" t="s">
        <v>647</v>
      </c>
      <c r="C122" s="123">
        <v>8277</v>
      </c>
      <c r="D122" s="122" t="s">
        <v>802</v>
      </c>
      <c r="E122" s="122" t="s">
        <v>803</v>
      </c>
    </row>
    <row r="123" spans="1:5" x14ac:dyDescent="0.3">
      <c r="A123" s="121">
        <v>114</v>
      </c>
      <c r="B123" s="122" t="s">
        <v>647</v>
      </c>
      <c r="C123" s="123">
        <v>8278</v>
      </c>
      <c r="D123" s="122" t="s">
        <v>804</v>
      </c>
      <c r="E123" s="122" t="s">
        <v>805</v>
      </c>
    </row>
    <row r="124" spans="1:5" x14ac:dyDescent="0.3">
      <c r="A124" s="121">
        <v>115</v>
      </c>
      <c r="B124" s="122" t="s">
        <v>647</v>
      </c>
      <c r="C124" s="123">
        <v>8279</v>
      </c>
      <c r="D124" s="122" t="s">
        <v>806</v>
      </c>
      <c r="E124" s="122" t="s">
        <v>807</v>
      </c>
    </row>
    <row r="125" spans="1:5" x14ac:dyDescent="0.3">
      <c r="A125" s="121">
        <v>116</v>
      </c>
      <c r="B125" s="122" t="s">
        <v>647</v>
      </c>
      <c r="C125" s="123">
        <v>8280</v>
      </c>
      <c r="D125" s="122" t="s">
        <v>808</v>
      </c>
      <c r="E125" s="122" t="s">
        <v>809</v>
      </c>
    </row>
    <row r="126" spans="1:5" x14ac:dyDescent="0.3">
      <c r="A126" s="121">
        <v>117</v>
      </c>
      <c r="B126" s="122" t="s">
        <v>647</v>
      </c>
      <c r="C126" s="123">
        <v>8281</v>
      </c>
      <c r="D126" s="122" t="s">
        <v>810</v>
      </c>
      <c r="E126" s="122" t="s">
        <v>811</v>
      </c>
    </row>
    <row r="127" spans="1:5" x14ac:dyDescent="0.3">
      <c r="A127" s="121">
        <v>118</v>
      </c>
      <c r="B127" s="122" t="s">
        <v>647</v>
      </c>
      <c r="C127" s="123">
        <v>8282</v>
      </c>
      <c r="D127" s="122" t="s">
        <v>812</v>
      </c>
      <c r="E127" s="122" t="s">
        <v>813</v>
      </c>
    </row>
    <row r="128" spans="1:5" x14ac:dyDescent="0.3">
      <c r="A128" s="121">
        <v>119</v>
      </c>
      <c r="B128" s="122" t="s">
        <v>647</v>
      </c>
      <c r="C128" s="123">
        <v>8283</v>
      </c>
      <c r="D128" s="122" t="s">
        <v>814</v>
      </c>
      <c r="E128" s="122" t="s">
        <v>815</v>
      </c>
    </row>
    <row r="129" spans="1:5" x14ac:dyDescent="0.3">
      <c r="A129" s="121">
        <v>120</v>
      </c>
      <c r="B129" s="122" t="s">
        <v>647</v>
      </c>
      <c r="C129" s="123">
        <v>8284</v>
      </c>
      <c r="D129" s="122" t="s">
        <v>816</v>
      </c>
      <c r="E129" s="122" t="s">
        <v>817</v>
      </c>
    </row>
    <row r="130" spans="1:5" x14ac:dyDescent="0.3">
      <c r="A130" s="121">
        <v>121</v>
      </c>
      <c r="B130" s="122" t="s">
        <v>647</v>
      </c>
      <c r="C130" s="123">
        <v>8285</v>
      </c>
      <c r="D130" s="122" t="s">
        <v>818</v>
      </c>
      <c r="E130" s="122" t="s">
        <v>819</v>
      </c>
    </row>
    <row r="131" spans="1:5" x14ac:dyDescent="0.3">
      <c r="A131" s="121">
        <v>122</v>
      </c>
      <c r="B131" s="122" t="s">
        <v>647</v>
      </c>
      <c r="C131" s="123">
        <v>8286</v>
      </c>
      <c r="D131" s="122" t="s">
        <v>820</v>
      </c>
      <c r="E131" s="122" t="s">
        <v>821</v>
      </c>
    </row>
    <row r="132" spans="1:5" x14ac:dyDescent="0.3">
      <c r="A132" s="121">
        <v>123</v>
      </c>
      <c r="B132" s="122" t="s">
        <v>647</v>
      </c>
      <c r="C132" s="123">
        <v>8287</v>
      </c>
      <c r="D132" s="122" t="s">
        <v>822</v>
      </c>
      <c r="E132" s="122" t="s">
        <v>823</v>
      </c>
    </row>
    <row r="133" spans="1:5" x14ac:dyDescent="0.3">
      <c r="A133" s="121">
        <v>124</v>
      </c>
      <c r="B133" s="122" t="s">
        <v>647</v>
      </c>
      <c r="C133" s="123">
        <v>8288</v>
      </c>
      <c r="D133" s="122" t="s">
        <v>824</v>
      </c>
      <c r="E133" s="122" t="s">
        <v>825</v>
      </c>
    </row>
    <row r="134" spans="1:5" x14ac:dyDescent="0.3">
      <c r="A134" s="121">
        <v>125</v>
      </c>
      <c r="B134" s="122" t="s">
        <v>647</v>
      </c>
      <c r="C134" s="123">
        <v>8289</v>
      </c>
      <c r="D134" s="122" t="s">
        <v>826</v>
      </c>
      <c r="E134" s="122" t="s">
        <v>827</v>
      </c>
    </row>
    <row r="135" spans="1:5" x14ac:dyDescent="0.3">
      <c r="A135" s="121">
        <v>126</v>
      </c>
      <c r="B135" s="122" t="s">
        <v>647</v>
      </c>
      <c r="C135" s="123">
        <v>8290</v>
      </c>
      <c r="D135" s="122" t="s">
        <v>828</v>
      </c>
      <c r="E135" s="122" t="s">
        <v>829</v>
      </c>
    </row>
    <row r="136" spans="1:5" x14ac:dyDescent="0.3">
      <c r="A136" s="121">
        <v>127</v>
      </c>
      <c r="B136" s="122" t="s">
        <v>647</v>
      </c>
      <c r="C136" s="123">
        <v>8291</v>
      </c>
      <c r="D136" s="122" t="s">
        <v>830</v>
      </c>
      <c r="E136" s="122" t="s">
        <v>831</v>
      </c>
    </row>
    <row r="137" spans="1:5" x14ac:dyDescent="0.3">
      <c r="A137" s="121">
        <v>128</v>
      </c>
      <c r="B137" s="122" t="s">
        <v>647</v>
      </c>
      <c r="C137" s="123">
        <v>8292</v>
      </c>
      <c r="D137" s="122" t="s">
        <v>832</v>
      </c>
      <c r="E137" s="122" t="s">
        <v>833</v>
      </c>
    </row>
    <row r="138" spans="1:5" x14ac:dyDescent="0.3">
      <c r="A138" s="121">
        <v>129</v>
      </c>
      <c r="B138" s="122" t="s">
        <v>647</v>
      </c>
      <c r="C138" s="123">
        <v>8293</v>
      </c>
      <c r="D138" s="122" t="s">
        <v>834</v>
      </c>
      <c r="E138" s="122" t="s">
        <v>835</v>
      </c>
    </row>
    <row r="139" spans="1:5" x14ac:dyDescent="0.3">
      <c r="A139" s="121">
        <v>130</v>
      </c>
      <c r="B139" s="122" t="s">
        <v>647</v>
      </c>
      <c r="C139" s="123">
        <v>8294</v>
      </c>
      <c r="D139" s="122" t="s">
        <v>836</v>
      </c>
      <c r="E139" s="122" t="s">
        <v>837</v>
      </c>
    </row>
    <row r="140" spans="1:5" x14ac:dyDescent="0.3">
      <c r="A140" s="121">
        <v>131</v>
      </c>
      <c r="B140" s="122" t="s">
        <v>647</v>
      </c>
      <c r="C140" s="123">
        <v>8295</v>
      </c>
      <c r="D140" s="122" t="s">
        <v>838</v>
      </c>
      <c r="E140" s="122" t="s">
        <v>839</v>
      </c>
    </row>
    <row r="141" spans="1:5" x14ac:dyDescent="0.3">
      <c r="A141" s="121">
        <v>132</v>
      </c>
      <c r="B141" s="122" t="s">
        <v>647</v>
      </c>
      <c r="C141" s="123">
        <v>8296</v>
      </c>
      <c r="D141" s="122" t="s">
        <v>840</v>
      </c>
      <c r="E141" s="122" t="s">
        <v>841</v>
      </c>
    </row>
    <row r="142" spans="1:5" x14ac:dyDescent="0.3">
      <c r="A142" s="121">
        <v>133</v>
      </c>
      <c r="B142" s="122" t="s">
        <v>647</v>
      </c>
      <c r="C142" s="123">
        <v>8297</v>
      </c>
      <c r="D142" s="122" t="s">
        <v>842</v>
      </c>
      <c r="E142" s="122" t="s">
        <v>843</v>
      </c>
    </row>
    <row r="143" spans="1:5" x14ac:dyDescent="0.3">
      <c r="A143" s="121">
        <v>134</v>
      </c>
      <c r="B143" s="122" t="s">
        <v>647</v>
      </c>
      <c r="C143" s="123">
        <v>8298</v>
      </c>
      <c r="D143" s="122" t="s">
        <v>844</v>
      </c>
      <c r="E143" s="122" t="s">
        <v>845</v>
      </c>
    </row>
    <row r="144" spans="1:5" x14ac:dyDescent="0.3">
      <c r="A144" s="121">
        <v>135</v>
      </c>
      <c r="B144" s="122" t="s">
        <v>647</v>
      </c>
      <c r="C144" s="123">
        <v>8299</v>
      </c>
      <c r="D144" s="122" t="s">
        <v>846</v>
      </c>
      <c r="E144" s="122" t="s">
        <v>847</v>
      </c>
    </row>
    <row r="145" spans="1:5" x14ac:dyDescent="0.3">
      <c r="A145" s="121">
        <v>136</v>
      </c>
      <c r="B145" s="122" t="s">
        <v>647</v>
      </c>
      <c r="C145" s="123">
        <v>8300</v>
      </c>
      <c r="D145" s="122" t="s">
        <v>848</v>
      </c>
      <c r="E145" s="122" t="s">
        <v>849</v>
      </c>
    </row>
    <row r="146" spans="1:5" x14ac:dyDescent="0.3">
      <c r="A146" s="121">
        <v>137</v>
      </c>
      <c r="B146" s="122" t="s">
        <v>647</v>
      </c>
      <c r="C146" s="123">
        <v>8301</v>
      </c>
      <c r="D146" s="122" t="s">
        <v>850</v>
      </c>
      <c r="E146" s="122" t="s">
        <v>851</v>
      </c>
    </row>
    <row r="147" spans="1:5" x14ac:dyDescent="0.3">
      <c r="A147" s="121">
        <v>138</v>
      </c>
      <c r="B147" s="122" t="s">
        <v>647</v>
      </c>
      <c r="C147" s="123">
        <v>8302</v>
      </c>
      <c r="D147" s="122" t="s">
        <v>852</v>
      </c>
      <c r="E147" s="122" t="s">
        <v>853</v>
      </c>
    </row>
    <row r="148" spans="1:5" x14ac:dyDescent="0.3">
      <c r="A148" s="121">
        <v>139</v>
      </c>
      <c r="B148" s="122" t="s">
        <v>647</v>
      </c>
      <c r="C148" s="123">
        <v>8303</v>
      </c>
      <c r="D148" s="122" t="s">
        <v>854</v>
      </c>
      <c r="E148" s="122" t="s">
        <v>855</v>
      </c>
    </row>
    <row r="149" spans="1:5" x14ac:dyDescent="0.3">
      <c r="A149" s="121">
        <v>140</v>
      </c>
      <c r="B149" s="122" t="s">
        <v>647</v>
      </c>
      <c r="C149" s="123">
        <v>8304</v>
      </c>
      <c r="D149" s="122" t="s">
        <v>856</v>
      </c>
      <c r="E149" s="122" t="s">
        <v>857</v>
      </c>
    </row>
    <row r="150" spans="1:5" x14ac:dyDescent="0.3">
      <c r="A150" s="121">
        <v>141</v>
      </c>
      <c r="B150" s="122" t="s">
        <v>647</v>
      </c>
      <c r="C150" s="123">
        <v>8305</v>
      </c>
      <c r="D150" s="122" t="s">
        <v>858</v>
      </c>
      <c r="E150" s="122" t="s">
        <v>859</v>
      </c>
    </row>
    <row r="151" spans="1:5" x14ac:dyDescent="0.3">
      <c r="A151" s="121">
        <v>142</v>
      </c>
      <c r="B151" s="122" t="s">
        <v>647</v>
      </c>
      <c r="C151" s="123">
        <v>8306</v>
      </c>
      <c r="D151" s="122" t="s">
        <v>860</v>
      </c>
      <c r="E151" s="122" t="s">
        <v>861</v>
      </c>
    </row>
    <row r="152" spans="1:5" x14ac:dyDescent="0.3">
      <c r="A152" s="121">
        <v>143</v>
      </c>
      <c r="B152" s="122" t="s">
        <v>647</v>
      </c>
      <c r="C152" s="123">
        <v>8307</v>
      </c>
      <c r="D152" s="122" t="s">
        <v>862</v>
      </c>
      <c r="E152" s="122" t="s">
        <v>863</v>
      </c>
    </row>
    <row r="153" spans="1:5" x14ac:dyDescent="0.3">
      <c r="A153" s="121">
        <v>144</v>
      </c>
      <c r="B153" s="122" t="s">
        <v>647</v>
      </c>
      <c r="C153" s="123">
        <v>8308</v>
      </c>
      <c r="D153" s="122" t="s">
        <v>864</v>
      </c>
      <c r="E153" s="122" t="s">
        <v>865</v>
      </c>
    </row>
    <row r="154" spans="1:5" x14ac:dyDescent="0.3">
      <c r="A154" s="121">
        <v>145</v>
      </c>
      <c r="B154" s="122" t="s">
        <v>647</v>
      </c>
      <c r="C154" s="123">
        <v>8309</v>
      </c>
      <c r="D154" s="122" t="s">
        <v>866</v>
      </c>
      <c r="E154" s="122" t="s">
        <v>867</v>
      </c>
    </row>
    <row r="155" spans="1:5" x14ac:dyDescent="0.3">
      <c r="A155" s="121">
        <v>146</v>
      </c>
      <c r="B155" s="122" t="s">
        <v>647</v>
      </c>
      <c r="C155" s="123">
        <v>8310</v>
      </c>
      <c r="D155" s="122" t="s">
        <v>868</v>
      </c>
      <c r="E155" s="122" t="s">
        <v>869</v>
      </c>
    </row>
    <row r="156" spans="1:5" x14ac:dyDescent="0.3">
      <c r="A156" s="121">
        <v>147</v>
      </c>
      <c r="B156" s="122" t="s">
        <v>647</v>
      </c>
      <c r="C156" s="123">
        <v>8311</v>
      </c>
      <c r="D156" s="122" t="s">
        <v>870</v>
      </c>
      <c r="E156" s="122" t="s">
        <v>871</v>
      </c>
    </row>
    <row r="157" spans="1:5" x14ac:dyDescent="0.3">
      <c r="A157" s="121">
        <v>148</v>
      </c>
      <c r="B157" s="122" t="s">
        <v>647</v>
      </c>
      <c r="C157" s="123">
        <v>8312</v>
      </c>
      <c r="D157" s="122" t="s">
        <v>872</v>
      </c>
      <c r="E157" s="122" t="s">
        <v>873</v>
      </c>
    </row>
    <row r="158" spans="1:5" x14ac:dyDescent="0.3">
      <c r="A158" s="121">
        <v>149</v>
      </c>
      <c r="B158" s="122" t="s">
        <v>647</v>
      </c>
      <c r="C158" s="123">
        <v>8313</v>
      </c>
      <c r="D158" s="122" t="s">
        <v>874</v>
      </c>
      <c r="E158" s="122" t="s">
        <v>875</v>
      </c>
    </row>
    <row r="159" spans="1:5" x14ac:dyDescent="0.3">
      <c r="A159" s="121">
        <v>150</v>
      </c>
      <c r="B159" s="122" t="s">
        <v>647</v>
      </c>
      <c r="C159" s="123">
        <v>8314</v>
      </c>
      <c r="D159" s="122" t="s">
        <v>876</v>
      </c>
      <c r="E159" s="122" t="s">
        <v>877</v>
      </c>
    </row>
    <row r="160" spans="1:5" x14ac:dyDescent="0.3">
      <c r="A160" s="121">
        <v>151</v>
      </c>
      <c r="B160" s="122" t="s">
        <v>647</v>
      </c>
      <c r="C160" s="123">
        <v>8315</v>
      </c>
      <c r="D160" s="122" t="s">
        <v>878</v>
      </c>
      <c r="E160" s="122" t="s">
        <v>879</v>
      </c>
    </row>
    <row r="161" spans="1:5" x14ac:dyDescent="0.3">
      <c r="A161" s="121">
        <v>152</v>
      </c>
      <c r="B161" s="122" t="s">
        <v>647</v>
      </c>
      <c r="C161" s="123">
        <v>8316</v>
      </c>
      <c r="D161" s="122" t="s">
        <v>880</v>
      </c>
      <c r="E161" s="122" t="s">
        <v>881</v>
      </c>
    </row>
    <row r="162" spans="1:5" x14ac:dyDescent="0.3">
      <c r="A162" s="121">
        <v>153</v>
      </c>
      <c r="B162" s="122" t="s">
        <v>647</v>
      </c>
      <c r="C162" s="123">
        <v>8317</v>
      </c>
      <c r="D162" s="122" t="s">
        <v>882</v>
      </c>
      <c r="E162" s="122" t="s">
        <v>883</v>
      </c>
    </row>
    <row r="163" spans="1:5" x14ac:dyDescent="0.3">
      <c r="A163" s="121">
        <v>154</v>
      </c>
      <c r="B163" s="122" t="s">
        <v>647</v>
      </c>
      <c r="C163" s="123">
        <v>8318</v>
      </c>
      <c r="D163" s="122" t="s">
        <v>884</v>
      </c>
      <c r="E163" s="122" t="s">
        <v>885</v>
      </c>
    </row>
    <row r="164" spans="1:5" x14ac:dyDescent="0.3">
      <c r="A164" s="121">
        <v>155</v>
      </c>
      <c r="B164" s="122" t="s">
        <v>647</v>
      </c>
      <c r="C164" s="123">
        <v>8319</v>
      </c>
      <c r="D164" s="122" t="s">
        <v>886</v>
      </c>
      <c r="E164" s="122" t="s">
        <v>887</v>
      </c>
    </row>
    <row r="165" spans="1:5" x14ac:dyDescent="0.3">
      <c r="A165" s="121">
        <v>156</v>
      </c>
      <c r="B165" s="122" t="s">
        <v>647</v>
      </c>
      <c r="C165" s="123">
        <v>8320</v>
      </c>
      <c r="D165" s="122" t="s">
        <v>888</v>
      </c>
      <c r="E165" s="122" t="s">
        <v>889</v>
      </c>
    </row>
    <row r="166" spans="1:5" x14ac:dyDescent="0.3">
      <c r="A166" s="121">
        <v>157</v>
      </c>
      <c r="B166" s="122" t="s">
        <v>647</v>
      </c>
      <c r="C166" s="123">
        <v>8321</v>
      </c>
      <c r="D166" s="122" t="s">
        <v>890</v>
      </c>
      <c r="E166" s="122" t="s">
        <v>891</v>
      </c>
    </row>
    <row r="167" spans="1:5" x14ac:dyDescent="0.3">
      <c r="A167" s="121">
        <v>158</v>
      </c>
      <c r="B167" s="122" t="s">
        <v>647</v>
      </c>
      <c r="C167" s="123">
        <v>8322</v>
      </c>
      <c r="D167" s="122" t="s">
        <v>892</v>
      </c>
      <c r="E167" s="122" t="s">
        <v>893</v>
      </c>
    </row>
    <row r="168" spans="1:5" x14ac:dyDescent="0.3">
      <c r="A168" s="121">
        <v>159</v>
      </c>
      <c r="B168" s="122" t="s">
        <v>647</v>
      </c>
      <c r="C168" s="123">
        <v>8323</v>
      </c>
      <c r="D168" s="122" t="s">
        <v>894</v>
      </c>
      <c r="E168" s="122" t="s">
        <v>895</v>
      </c>
    </row>
    <row r="169" spans="1:5" x14ac:dyDescent="0.3">
      <c r="A169" s="121">
        <v>160</v>
      </c>
      <c r="B169" s="122" t="s">
        <v>647</v>
      </c>
      <c r="C169" s="123">
        <v>8324</v>
      </c>
      <c r="D169" s="122" t="s">
        <v>896</v>
      </c>
      <c r="E169" s="122" t="s">
        <v>897</v>
      </c>
    </row>
    <row r="170" spans="1:5" x14ac:dyDescent="0.3">
      <c r="A170" s="121">
        <v>161</v>
      </c>
      <c r="B170" s="122" t="s">
        <v>647</v>
      </c>
      <c r="C170" s="123">
        <v>8325</v>
      </c>
      <c r="D170" s="122" t="s">
        <v>898</v>
      </c>
      <c r="E170" s="122" t="s">
        <v>899</v>
      </c>
    </row>
    <row r="171" spans="1:5" x14ac:dyDescent="0.3">
      <c r="A171" s="121">
        <v>162</v>
      </c>
      <c r="B171" s="122" t="s">
        <v>647</v>
      </c>
      <c r="C171" s="123">
        <v>8326</v>
      </c>
      <c r="D171" s="122" t="s">
        <v>900</v>
      </c>
      <c r="E171" s="122" t="s">
        <v>901</v>
      </c>
    </row>
    <row r="172" spans="1:5" x14ac:dyDescent="0.3">
      <c r="A172" s="121">
        <v>163</v>
      </c>
      <c r="B172" s="122" t="s">
        <v>647</v>
      </c>
      <c r="C172" s="123">
        <v>8327</v>
      </c>
      <c r="D172" s="122" t="s">
        <v>902</v>
      </c>
      <c r="E172" s="122" t="s">
        <v>903</v>
      </c>
    </row>
    <row r="173" spans="1:5" x14ac:dyDescent="0.3">
      <c r="A173" s="121">
        <v>164</v>
      </c>
      <c r="B173" s="122" t="s">
        <v>647</v>
      </c>
      <c r="C173" s="123">
        <v>8328</v>
      </c>
      <c r="D173" s="122" t="s">
        <v>904</v>
      </c>
      <c r="E173" s="122" t="s">
        <v>905</v>
      </c>
    </row>
    <row r="174" spans="1:5" x14ac:dyDescent="0.3">
      <c r="A174" s="121">
        <v>165</v>
      </c>
      <c r="B174" s="122" t="s">
        <v>647</v>
      </c>
      <c r="C174" s="123">
        <v>8329</v>
      </c>
      <c r="D174" s="122" t="s">
        <v>906</v>
      </c>
      <c r="E174" s="122" t="s">
        <v>907</v>
      </c>
    </row>
    <row r="175" spans="1:5" x14ac:dyDescent="0.3">
      <c r="A175" s="121">
        <v>166</v>
      </c>
      <c r="B175" s="122" t="s">
        <v>647</v>
      </c>
      <c r="C175" s="123">
        <v>8330</v>
      </c>
      <c r="D175" s="122" t="s">
        <v>908</v>
      </c>
      <c r="E175" s="122" t="s">
        <v>909</v>
      </c>
    </row>
    <row r="176" spans="1:5" x14ac:dyDescent="0.3">
      <c r="A176" s="121">
        <v>167</v>
      </c>
      <c r="B176" s="122" t="s">
        <v>647</v>
      </c>
      <c r="C176" s="123">
        <v>8331</v>
      </c>
      <c r="D176" s="122" t="s">
        <v>910</v>
      </c>
      <c r="E176" s="122" t="s">
        <v>911</v>
      </c>
    </row>
    <row r="177" spans="1:5" x14ac:dyDescent="0.3">
      <c r="A177" s="121">
        <v>168</v>
      </c>
      <c r="B177" s="122" t="s">
        <v>647</v>
      </c>
      <c r="C177" s="123">
        <v>8332</v>
      </c>
      <c r="D177" s="122" t="s">
        <v>912</v>
      </c>
      <c r="E177" s="122" t="s">
        <v>913</v>
      </c>
    </row>
    <row r="178" spans="1:5" x14ac:dyDescent="0.3">
      <c r="A178" s="121">
        <v>169</v>
      </c>
      <c r="B178" s="122" t="s">
        <v>647</v>
      </c>
      <c r="C178" s="123">
        <v>8333</v>
      </c>
      <c r="D178" s="122" t="s">
        <v>914</v>
      </c>
      <c r="E178" s="122" t="s">
        <v>915</v>
      </c>
    </row>
    <row r="179" spans="1:5" x14ac:dyDescent="0.3">
      <c r="A179" s="121">
        <v>170</v>
      </c>
      <c r="B179" s="122" t="s">
        <v>647</v>
      </c>
      <c r="C179" s="123">
        <v>8334</v>
      </c>
      <c r="D179" s="122" t="s">
        <v>916</v>
      </c>
      <c r="E179" s="122" t="s">
        <v>917</v>
      </c>
    </row>
    <row r="180" spans="1:5" x14ac:dyDescent="0.3">
      <c r="A180" s="121">
        <v>171</v>
      </c>
      <c r="B180" s="122" t="s">
        <v>647</v>
      </c>
      <c r="C180" s="123">
        <v>8335</v>
      </c>
      <c r="D180" s="122" t="s">
        <v>918</v>
      </c>
      <c r="E180" s="122" t="s">
        <v>919</v>
      </c>
    </row>
    <row r="181" spans="1:5" x14ac:dyDescent="0.3">
      <c r="A181" s="121">
        <v>172</v>
      </c>
      <c r="B181" s="122" t="s">
        <v>647</v>
      </c>
      <c r="C181" s="123">
        <v>8336</v>
      </c>
      <c r="D181" s="122" t="s">
        <v>920</v>
      </c>
      <c r="E181" s="122" t="s">
        <v>921</v>
      </c>
    </row>
    <row r="182" spans="1:5" x14ac:dyDescent="0.3">
      <c r="A182" s="121">
        <v>173</v>
      </c>
      <c r="B182" s="122" t="s">
        <v>647</v>
      </c>
      <c r="C182" s="123">
        <v>8337</v>
      </c>
      <c r="D182" s="122" t="s">
        <v>922</v>
      </c>
      <c r="E182" s="122" t="s">
        <v>923</v>
      </c>
    </row>
    <row r="183" spans="1:5" x14ac:dyDescent="0.3">
      <c r="A183" s="121">
        <v>174</v>
      </c>
      <c r="B183" s="122" t="s">
        <v>647</v>
      </c>
      <c r="C183" s="123">
        <v>8338</v>
      </c>
      <c r="D183" s="122" t="s">
        <v>924</v>
      </c>
      <c r="E183" s="122" t="s">
        <v>925</v>
      </c>
    </row>
    <row r="184" spans="1:5" x14ac:dyDescent="0.3">
      <c r="A184" s="121">
        <v>175</v>
      </c>
      <c r="B184" s="122" t="s">
        <v>647</v>
      </c>
      <c r="C184" s="123">
        <v>8339</v>
      </c>
      <c r="D184" s="122" t="s">
        <v>926</v>
      </c>
      <c r="E184" s="122" t="s">
        <v>927</v>
      </c>
    </row>
    <row r="185" spans="1:5" x14ac:dyDescent="0.3">
      <c r="A185" s="121">
        <v>176</v>
      </c>
      <c r="B185" s="122" t="s">
        <v>647</v>
      </c>
      <c r="C185" s="123">
        <v>8340</v>
      </c>
      <c r="D185" s="122" t="s">
        <v>928</v>
      </c>
      <c r="E185" s="122" t="s">
        <v>929</v>
      </c>
    </row>
    <row r="186" spans="1:5" x14ac:dyDescent="0.3">
      <c r="A186" s="121">
        <v>177</v>
      </c>
      <c r="B186" s="122" t="s">
        <v>647</v>
      </c>
      <c r="C186" s="123">
        <v>8341</v>
      </c>
      <c r="D186" s="122" t="s">
        <v>930</v>
      </c>
      <c r="E186" s="122" t="s">
        <v>931</v>
      </c>
    </row>
    <row r="187" spans="1:5" x14ac:dyDescent="0.3">
      <c r="A187" s="121">
        <v>178</v>
      </c>
      <c r="B187" s="122" t="s">
        <v>647</v>
      </c>
      <c r="C187" s="123">
        <v>8342</v>
      </c>
      <c r="D187" s="122" t="s">
        <v>932</v>
      </c>
      <c r="E187" s="122" t="s">
        <v>933</v>
      </c>
    </row>
    <row r="188" spans="1:5" x14ac:dyDescent="0.3">
      <c r="A188" s="121">
        <v>179</v>
      </c>
      <c r="B188" s="122" t="s">
        <v>647</v>
      </c>
      <c r="C188" s="123">
        <v>8343</v>
      </c>
      <c r="D188" s="122" t="s">
        <v>934</v>
      </c>
      <c r="E188" s="122" t="s">
        <v>935</v>
      </c>
    </row>
    <row r="189" spans="1:5" x14ac:dyDescent="0.3">
      <c r="A189" s="121">
        <v>180</v>
      </c>
      <c r="B189" s="122" t="s">
        <v>647</v>
      </c>
      <c r="C189" s="123">
        <v>8344</v>
      </c>
      <c r="D189" s="122" t="s">
        <v>936</v>
      </c>
      <c r="E189" s="122" t="s">
        <v>937</v>
      </c>
    </row>
    <row r="190" spans="1:5" x14ac:dyDescent="0.3">
      <c r="A190" s="121">
        <v>181</v>
      </c>
      <c r="B190" s="122" t="s">
        <v>647</v>
      </c>
      <c r="C190" s="123">
        <v>8345</v>
      </c>
      <c r="D190" s="122" t="s">
        <v>938</v>
      </c>
      <c r="E190" s="122" t="s">
        <v>939</v>
      </c>
    </row>
    <row r="191" spans="1:5" x14ac:dyDescent="0.3">
      <c r="A191" s="121">
        <v>182</v>
      </c>
      <c r="B191" s="122" t="s">
        <v>647</v>
      </c>
      <c r="C191" s="123">
        <v>8346</v>
      </c>
      <c r="D191" s="122" t="s">
        <v>940</v>
      </c>
      <c r="E191" s="122" t="s">
        <v>941</v>
      </c>
    </row>
    <row r="192" spans="1:5" x14ac:dyDescent="0.3">
      <c r="A192" s="121">
        <v>183</v>
      </c>
      <c r="B192" s="122" t="s">
        <v>647</v>
      </c>
      <c r="C192" s="123">
        <v>8347</v>
      </c>
      <c r="D192" s="122" t="s">
        <v>942</v>
      </c>
      <c r="E192" s="122" t="s">
        <v>943</v>
      </c>
    </row>
    <row r="193" spans="1:5" x14ac:dyDescent="0.3">
      <c r="A193" s="121">
        <v>184</v>
      </c>
      <c r="B193" s="122" t="s">
        <v>647</v>
      </c>
      <c r="C193" s="123">
        <v>8348</v>
      </c>
      <c r="D193" s="122" t="s">
        <v>944</v>
      </c>
      <c r="E193" s="122" t="s">
        <v>945</v>
      </c>
    </row>
    <row r="194" spans="1:5" x14ac:dyDescent="0.3">
      <c r="A194" s="121">
        <v>185</v>
      </c>
      <c r="B194" s="122" t="s">
        <v>647</v>
      </c>
      <c r="C194" s="123">
        <v>8349</v>
      </c>
      <c r="D194" s="122" t="s">
        <v>946</v>
      </c>
      <c r="E194" s="122" t="s">
        <v>947</v>
      </c>
    </row>
    <row r="195" spans="1:5" x14ac:dyDescent="0.3">
      <c r="A195" s="121">
        <v>186</v>
      </c>
      <c r="B195" s="122" t="s">
        <v>647</v>
      </c>
      <c r="C195" s="123">
        <v>8350</v>
      </c>
      <c r="D195" s="122" t="s">
        <v>948</v>
      </c>
      <c r="E195" s="122" t="s">
        <v>949</v>
      </c>
    </row>
    <row r="196" spans="1:5" x14ac:dyDescent="0.3">
      <c r="A196" s="121">
        <v>187</v>
      </c>
      <c r="B196" s="122" t="s">
        <v>647</v>
      </c>
      <c r="C196" s="123">
        <v>8351</v>
      </c>
      <c r="D196" s="122" t="s">
        <v>950</v>
      </c>
      <c r="E196" s="122" t="s">
        <v>951</v>
      </c>
    </row>
    <row r="197" spans="1:5" x14ac:dyDescent="0.3">
      <c r="A197" s="121">
        <v>188</v>
      </c>
      <c r="B197" s="122" t="s">
        <v>647</v>
      </c>
      <c r="C197" s="123">
        <v>8352</v>
      </c>
      <c r="D197" s="122" t="s">
        <v>952</v>
      </c>
      <c r="E197" s="122" t="s">
        <v>953</v>
      </c>
    </row>
    <row r="198" spans="1:5" x14ac:dyDescent="0.3">
      <c r="A198" s="121">
        <v>189</v>
      </c>
      <c r="B198" s="122" t="s">
        <v>647</v>
      </c>
      <c r="C198" s="123">
        <v>8353</v>
      </c>
      <c r="D198" s="122" t="s">
        <v>954</v>
      </c>
      <c r="E198" s="122" t="s">
        <v>955</v>
      </c>
    </row>
    <row r="199" spans="1:5" x14ac:dyDescent="0.3">
      <c r="A199" s="121">
        <v>190</v>
      </c>
      <c r="B199" s="122" t="s">
        <v>647</v>
      </c>
      <c r="C199" s="123">
        <v>8354</v>
      </c>
      <c r="D199" s="122" t="s">
        <v>956</v>
      </c>
      <c r="E199" s="122" t="s">
        <v>957</v>
      </c>
    </row>
    <row r="200" spans="1:5" x14ac:dyDescent="0.3">
      <c r="A200" s="121">
        <v>191</v>
      </c>
      <c r="B200" s="122" t="s">
        <v>647</v>
      </c>
      <c r="C200" s="123">
        <v>8355</v>
      </c>
      <c r="D200" s="122" t="s">
        <v>958</v>
      </c>
      <c r="E200" s="122" t="s">
        <v>959</v>
      </c>
    </row>
    <row r="201" spans="1:5" x14ac:dyDescent="0.3">
      <c r="A201" s="121">
        <v>192</v>
      </c>
      <c r="B201" s="122" t="s">
        <v>647</v>
      </c>
      <c r="C201" s="123">
        <v>8356</v>
      </c>
      <c r="D201" s="122" t="s">
        <v>960</v>
      </c>
      <c r="E201" s="122" t="s">
        <v>961</v>
      </c>
    </row>
    <row r="202" spans="1:5" x14ac:dyDescent="0.3">
      <c r="A202" s="121">
        <v>193</v>
      </c>
      <c r="B202" s="122" t="s">
        <v>647</v>
      </c>
      <c r="C202" s="123">
        <v>8357</v>
      </c>
      <c r="D202" s="122" t="s">
        <v>962</v>
      </c>
      <c r="E202" s="122" t="s">
        <v>963</v>
      </c>
    </row>
    <row r="203" spans="1:5" x14ac:dyDescent="0.3">
      <c r="A203" s="121">
        <v>194</v>
      </c>
      <c r="B203" s="122" t="s">
        <v>647</v>
      </c>
      <c r="C203" s="123">
        <v>8358</v>
      </c>
      <c r="D203" s="122" t="s">
        <v>964</v>
      </c>
      <c r="E203" s="122" t="s">
        <v>965</v>
      </c>
    </row>
    <row r="204" spans="1:5" x14ac:dyDescent="0.3">
      <c r="A204" s="121">
        <v>195</v>
      </c>
      <c r="B204" s="122" t="s">
        <v>647</v>
      </c>
      <c r="C204" s="123">
        <v>8359</v>
      </c>
      <c r="D204" s="122" t="s">
        <v>966</v>
      </c>
      <c r="E204" s="122" t="s">
        <v>967</v>
      </c>
    </row>
    <row r="205" spans="1:5" x14ac:dyDescent="0.3">
      <c r="A205" s="121">
        <v>196</v>
      </c>
      <c r="B205" s="122" t="s">
        <v>647</v>
      </c>
      <c r="C205" s="123">
        <v>8360</v>
      </c>
      <c r="D205" s="122" t="s">
        <v>968</v>
      </c>
      <c r="E205" s="122" t="s">
        <v>969</v>
      </c>
    </row>
    <row r="206" spans="1:5" x14ac:dyDescent="0.3">
      <c r="A206" s="121">
        <v>197</v>
      </c>
      <c r="B206" s="122" t="s">
        <v>647</v>
      </c>
      <c r="C206" s="123">
        <v>8361</v>
      </c>
      <c r="D206" s="122" t="s">
        <v>970</v>
      </c>
      <c r="E206" s="122" t="s">
        <v>971</v>
      </c>
    </row>
    <row r="207" spans="1:5" x14ac:dyDescent="0.3">
      <c r="A207" s="121">
        <v>198</v>
      </c>
      <c r="B207" s="122" t="s">
        <v>647</v>
      </c>
      <c r="C207" s="123">
        <v>8362</v>
      </c>
      <c r="D207" s="122" t="s">
        <v>972</v>
      </c>
      <c r="E207" s="122" t="s">
        <v>973</v>
      </c>
    </row>
    <row r="208" spans="1:5" x14ac:dyDescent="0.3">
      <c r="A208" s="121">
        <v>199</v>
      </c>
      <c r="B208" s="122" t="s">
        <v>647</v>
      </c>
      <c r="C208" s="123">
        <v>8363</v>
      </c>
      <c r="D208" s="122" t="s">
        <v>974</v>
      </c>
      <c r="E208" s="122" t="s">
        <v>975</v>
      </c>
    </row>
    <row r="209" spans="1:5" x14ac:dyDescent="0.3">
      <c r="A209" s="121">
        <v>200</v>
      </c>
      <c r="B209" s="122" t="s">
        <v>647</v>
      </c>
      <c r="C209" s="123">
        <v>8364</v>
      </c>
      <c r="D209" s="122" t="s">
        <v>976</v>
      </c>
      <c r="E209" s="122" t="s">
        <v>977</v>
      </c>
    </row>
    <row r="210" spans="1:5" x14ac:dyDescent="0.3">
      <c r="A210" s="121">
        <v>201</v>
      </c>
      <c r="B210" s="122" t="s">
        <v>647</v>
      </c>
      <c r="C210" s="123">
        <v>8365</v>
      </c>
      <c r="D210" s="122" t="s">
        <v>978</v>
      </c>
      <c r="E210" s="122" t="s">
        <v>979</v>
      </c>
    </row>
    <row r="211" spans="1:5" x14ac:dyDescent="0.3">
      <c r="A211" s="121">
        <v>202</v>
      </c>
      <c r="B211" s="122" t="s">
        <v>647</v>
      </c>
      <c r="C211" s="123">
        <v>8366</v>
      </c>
      <c r="D211" s="122" t="s">
        <v>980</v>
      </c>
      <c r="E211" s="122" t="s">
        <v>981</v>
      </c>
    </row>
    <row r="212" spans="1:5" x14ac:dyDescent="0.3">
      <c r="A212" s="121">
        <v>203</v>
      </c>
      <c r="B212" s="122" t="s">
        <v>647</v>
      </c>
      <c r="C212" s="123">
        <v>8367</v>
      </c>
      <c r="D212" s="122" t="s">
        <v>982</v>
      </c>
      <c r="E212" s="122" t="s">
        <v>983</v>
      </c>
    </row>
    <row r="213" spans="1:5" x14ac:dyDescent="0.3">
      <c r="A213" s="121">
        <v>204</v>
      </c>
      <c r="B213" s="122" t="s">
        <v>647</v>
      </c>
      <c r="C213" s="123">
        <v>8368</v>
      </c>
      <c r="D213" s="122" t="s">
        <v>984</v>
      </c>
      <c r="E213" s="122" t="s">
        <v>985</v>
      </c>
    </row>
    <row r="214" spans="1:5" x14ac:dyDescent="0.3">
      <c r="A214" s="121">
        <v>205</v>
      </c>
      <c r="B214" s="122" t="s">
        <v>647</v>
      </c>
      <c r="C214" s="123">
        <v>8369</v>
      </c>
      <c r="D214" s="122" t="s">
        <v>986</v>
      </c>
      <c r="E214" s="122" t="s">
        <v>987</v>
      </c>
    </row>
    <row r="215" spans="1:5" x14ac:dyDescent="0.3">
      <c r="A215" s="121">
        <v>206</v>
      </c>
      <c r="B215" s="122" t="s">
        <v>647</v>
      </c>
      <c r="C215" s="123">
        <v>8370</v>
      </c>
      <c r="D215" s="122" t="s">
        <v>988</v>
      </c>
      <c r="E215" s="122" t="s">
        <v>989</v>
      </c>
    </row>
    <row r="216" spans="1:5" x14ac:dyDescent="0.3">
      <c r="A216" s="121">
        <v>207</v>
      </c>
      <c r="B216" s="122" t="s">
        <v>647</v>
      </c>
      <c r="C216" s="123">
        <v>8371</v>
      </c>
      <c r="D216" s="122" t="s">
        <v>990</v>
      </c>
      <c r="E216" s="122" t="s">
        <v>991</v>
      </c>
    </row>
    <row r="217" spans="1:5" x14ac:dyDescent="0.3">
      <c r="A217" s="121">
        <v>208</v>
      </c>
      <c r="B217" s="122" t="s">
        <v>647</v>
      </c>
      <c r="C217" s="123">
        <v>8372</v>
      </c>
      <c r="D217" s="122" t="s">
        <v>992</v>
      </c>
      <c r="E217" s="122" t="s">
        <v>993</v>
      </c>
    </row>
    <row r="218" spans="1:5" x14ac:dyDescent="0.3">
      <c r="A218" s="121">
        <v>209</v>
      </c>
      <c r="B218" s="122" t="s">
        <v>647</v>
      </c>
      <c r="C218" s="123">
        <v>8373</v>
      </c>
      <c r="D218" s="122" t="s">
        <v>994</v>
      </c>
      <c r="E218" s="122" t="s">
        <v>995</v>
      </c>
    </row>
    <row r="219" spans="1:5" x14ac:dyDescent="0.3">
      <c r="A219" s="121">
        <v>210</v>
      </c>
      <c r="B219" s="122" t="s">
        <v>647</v>
      </c>
      <c r="C219" s="123">
        <v>8374</v>
      </c>
      <c r="D219" s="122" t="s">
        <v>996</v>
      </c>
      <c r="E219" s="122" t="s">
        <v>997</v>
      </c>
    </row>
    <row r="220" spans="1:5" x14ac:dyDescent="0.3">
      <c r="A220" s="121">
        <v>211</v>
      </c>
      <c r="B220" s="122" t="s">
        <v>647</v>
      </c>
      <c r="C220" s="123">
        <v>8375</v>
      </c>
      <c r="D220" s="122" t="s">
        <v>998</v>
      </c>
      <c r="E220" s="122" t="s">
        <v>999</v>
      </c>
    </row>
    <row r="221" spans="1:5" x14ac:dyDescent="0.3">
      <c r="A221" s="121">
        <v>212</v>
      </c>
      <c r="B221" s="122" t="s">
        <v>647</v>
      </c>
      <c r="C221" s="123">
        <v>8376</v>
      </c>
      <c r="D221" s="122" t="s">
        <v>1000</v>
      </c>
      <c r="E221" s="122" t="s">
        <v>1001</v>
      </c>
    </row>
    <row r="222" spans="1:5" x14ac:dyDescent="0.3">
      <c r="A222" s="121">
        <v>213</v>
      </c>
      <c r="B222" s="122" t="s">
        <v>647</v>
      </c>
      <c r="C222" s="123">
        <v>8377</v>
      </c>
      <c r="D222" s="122" t="s">
        <v>1002</v>
      </c>
      <c r="E222" s="122" t="s">
        <v>1003</v>
      </c>
    </row>
    <row r="223" spans="1:5" x14ac:dyDescent="0.3">
      <c r="A223" s="121">
        <v>214</v>
      </c>
      <c r="B223" s="122" t="s">
        <v>647</v>
      </c>
      <c r="C223" s="123">
        <v>8378</v>
      </c>
      <c r="D223" s="122" t="s">
        <v>1004</v>
      </c>
      <c r="E223" s="122" t="s">
        <v>1005</v>
      </c>
    </row>
    <row r="224" spans="1:5" x14ac:dyDescent="0.3">
      <c r="A224" s="121">
        <v>215</v>
      </c>
      <c r="B224" s="122" t="s">
        <v>647</v>
      </c>
      <c r="C224" s="123">
        <v>8379</v>
      </c>
      <c r="D224" s="122" t="s">
        <v>1006</v>
      </c>
      <c r="E224" s="122" t="s">
        <v>1007</v>
      </c>
    </row>
    <row r="225" spans="1:5" x14ac:dyDescent="0.3">
      <c r="A225" s="121">
        <v>216</v>
      </c>
      <c r="B225" s="122" t="s">
        <v>647</v>
      </c>
      <c r="C225" s="123">
        <v>8380</v>
      </c>
      <c r="D225" s="122" t="s">
        <v>1008</v>
      </c>
      <c r="E225" s="122" t="s">
        <v>1009</v>
      </c>
    </row>
    <row r="226" spans="1:5" x14ac:dyDescent="0.3">
      <c r="A226" s="121">
        <v>217</v>
      </c>
      <c r="B226" s="122" t="s">
        <v>647</v>
      </c>
      <c r="C226" s="123">
        <v>8381</v>
      </c>
      <c r="D226" s="122" t="s">
        <v>1010</v>
      </c>
      <c r="E226" s="122" t="s">
        <v>1011</v>
      </c>
    </row>
    <row r="227" spans="1:5" x14ac:dyDescent="0.3">
      <c r="A227" s="121">
        <v>218</v>
      </c>
      <c r="B227" s="122" t="s">
        <v>647</v>
      </c>
      <c r="C227" s="123">
        <v>8382</v>
      </c>
      <c r="D227" s="122" t="s">
        <v>1012</v>
      </c>
      <c r="E227" s="122" t="s">
        <v>1013</v>
      </c>
    </row>
    <row r="228" spans="1:5" x14ac:dyDescent="0.3">
      <c r="A228" s="121">
        <v>219</v>
      </c>
      <c r="B228" s="122" t="s">
        <v>647</v>
      </c>
      <c r="C228" s="123">
        <v>8383</v>
      </c>
      <c r="D228" s="122" t="s">
        <v>1014</v>
      </c>
      <c r="E228" s="122" t="s">
        <v>1015</v>
      </c>
    </row>
    <row r="229" spans="1:5" x14ac:dyDescent="0.3">
      <c r="A229" s="121">
        <v>220</v>
      </c>
      <c r="B229" s="122" t="s">
        <v>647</v>
      </c>
      <c r="C229" s="123">
        <v>8384</v>
      </c>
      <c r="D229" s="122" t="s">
        <v>1016</v>
      </c>
      <c r="E229" s="122" t="s">
        <v>1017</v>
      </c>
    </row>
    <row r="230" spans="1:5" x14ac:dyDescent="0.3">
      <c r="A230" s="121">
        <v>221</v>
      </c>
      <c r="B230" s="122" t="s">
        <v>647</v>
      </c>
      <c r="C230" s="123">
        <v>8385</v>
      </c>
      <c r="D230" s="122" t="s">
        <v>1018</v>
      </c>
      <c r="E230" s="122" t="s">
        <v>1019</v>
      </c>
    </row>
    <row r="231" spans="1:5" x14ac:dyDescent="0.3">
      <c r="A231" s="121">
        <v>222</v>
      </c>
      <c r="B231" s="122" t="s">
        <v>647</v>
      </c>
      <c r="C231" s="123">
        <v>8386</v>
      </c>
      <c r="D231" s="122" t="s">
        <v>1020</v>
      </c>
      <c r="E231" s="122" t="s">
        <v>1021</v>
      </c>
    </row>
    <row r="232" spans="1:5" x14ac:dyDescent="0.3">
      <c r="A232" s="121">
        <v>223</v>
      </c>
      <c r="B232" s="122" t="s">
        <v>647</v>
      </c>
      <c r="C232" s="123">
        <v>8387</v>
      </c>
      <c r="D232" s="122" t="s">
        <v>1022</v>
      </c>
      <c r="E232" s="122" t="s">
        <v>1023</v>
      </c>
    </row>
    <row r="233" spans="1:5" x14ac:dyDescent="0.3">
      <c r="A233" s="121">
        <v>224</v>
      </c>
      <c r="B233" s="122" t="s">
        <v>647</v>
      </c>
      <c r="C233" s="123">
        <v>8388</v>
      </c>
      <c r="D233" s="122" t="s">
        <v>1024</v>
      </c>
      <c r="E233" s="122" t="s">
        <v>1025</v>
      </c>
    </row>
    <row r="234" spans="1:5" x14ac:dyDescent="0.3">
      <c r="A234" s="121">
        <v>225</v>
      </c>
      <c r="B234" s="122" t="s">
        <v>647</v>
      </c>
      <c r="C234" s="123">
        <v>8389</v>
      </c>
      <c r="D234" s="122" t="s">
        <v>1026</v>
      </c>
      <c r="E234" s="122" t="s">
        <v>1027</v>
      </c>
    </row>
    <row r="235" spans="1:5" x14ac:dyDescent="0.3">
      <c r="A235" s="121">
        <v>226</v>
      </c>
      <c r="B235" s="122" t="s">
        <v>647</v>
      </c>
      <c r="C235" s="123">
        <v>8390</v>
      </c>
      <c r="D235" s="122" t="s">
        <v>1028</v>
      </c>
      <c r="E235" s="122" t="s">
        <v>1029</v>
      </c>
    </row>
    <row r="236" spans="1:5" x14ac:dyDescent="0.3">
      <c r="A236" s="121">
        <v>227</v>
      </c>
      <c r="B236" s="122" t="s">
        <v>647</v>
      </c>
      <c r="C236" s="123">
        <v>8391</v>
      </c>
      <c r="D236" s="122" t="s">
        <v>1030</v>
      </c>
      <c r="E236" s="122" t="s">
        <v>1031</v>
      </c>
    </row>
    <row r="237" spans="1:5" x14ac:dyDescent="0.3">
      <c r="A237" s="121">
        <v>228</v>
      </c>
      <c r="B237" s="122" t="s">
        <v>647</v>
      </c>
      <c r="C237" s="123">
        <v>8392</v>
      </c>
      <c r="D237" s="122" t="s">
        <v>1032</v>
      </c>
      <c r="E237" s="122" t="s">
        <v>1033</v>
      </c>
    </row>
    <row r="238" spans="1:5" x14ac:dyDescent="0.3">
      <c r="A238" s="121">
        <v>229</v>
      </c>
      <c r="B238" s="122" t="s">
        <v>647</v>
      </c>
      <c r="C238" s="123">
        <v>8393</v>
      </c>
      <c r="D238" s="122" t="s">
        <v>1034</v>
      </c>
      <c r="E238" s="122" t="s">
        <v>1035</v>
      </c>
    </row>
    <row r="239" spans="1:5" x14ac:dyDescent="0.3">
      <c r="A239" s="121">
        <v>230</v>
      </c>
      <c r="B239" s="122" t="s">
        <v>647</v>
      </c>
      <c r="C239" s="123">
        <v>8394</v>
      </c>
      <c r="D239" s="122" t="s">
        <v>1036</v>
      </c>
      <c r="E239" s="122" t="s">
        <v>1037</v>
      </c>
    </row>
    <row r="240" spans="1:5" x14ac:dyDescent="0.3">
      <c r="A240" s="121">
        <v>231</v>
      </c>
      <c r="B240" s="122" t="s">
        <v>647</v>
      </c>
      <c r="C240" s="123">
        <v>8395</v>
      </c>
      <c r="D240" s="122" t="s">
        <v>1038</v>
      </c>
      <c r="E240" s="122" t="s">
        <v>1039</v>
      </c>
    </row>
    <row r="241" spans="1:5" x14ac:dyDescent="0.3">
      <c r="A241" s="121">
        <v>232</v>
      </c>
      <c r="B241" s="122" t="s">
        <v>647</v>
      </c>
      <c r="C241" s="123">
        <v>8396</v>
      </c>
      <c r="D241" s="122" t="s">
        <v>1040</v>
      </c>
      <c r="E241" s="122" t="s">
        <v>1041</v>
      </c>
    </row>
    <row r="242" spans="1:5" x14ac:dyDescent="0.3">
      <c r="A242" s="121">
        <v>233</v>
      </c>
      <c r="B242" s="122" t="s">
        <v>647</v>
      </c>
      <c r="C242" s="123">
        <v>8397</v>
      </c>
      <c r="D242" s="122" t="s">
        <v>1042</v>
      </c>
      <c r="E242" s="122" t="s">
        <v>1043</v>
      </c>
    </row>
    <row r="243" spans="1:5" x14ac:dyDescent="0.3">
      <c r="A243" s="121">
        <v>234</v>
      </c>
      <c r="B243" s="122" t="s">
        <v>647</v>
      </c>
      <c r="C243" s="123">
        <v>8398</v>
      </c>
      <c r="D243" s="122" t="s">
        <v>1044</v>
      </c>
      <c r="E243" s="122" t="s">
        <v>1045</v>
      </c>
    </row>
    <row r="244" spans="1:5" x14ac:dyDescent="0.3">
      <c r="A244" s="121">
        <v>235</v>
      </c>
      <c r="B244" s="122" t="s">
        <v>647</v>
      </c>
      <c r="C244" s="123">
        <v>8399</v>
      </c>
      <c r="D244" s="122" t="s">
        <v>1046</v>
      </c>
      <c r="E244" s="122" t="s">
        <v>1047</v>
      </c>
    </row>
    <row r="245" spans="1:5" x14ac:dyDescent="0.3">
      <c r="A245" s="121">
        <v>236</v>
      </c>
      <c r="B245" s="122" t="s">
        <v>647</v>
      </c>
      <c r="C245" s="123">
        <v>8400</v>
      </c>
      <c r="D245" s="122" t="s">
        <v>1048</v>
      </c>
      <c r="E245" s="122" t="s">
        <v>1049</v>
      </c>
    </row>
    <row r="246" spans="1:5" x14ac:dyDescent="0.3">
      <c r="A246" s="121">
        <v>237</v>
      </c>
      <c r="B246" s="122" t="s">
        <v>647</v>
      </c>
      <c r="C246" s="123">
        <v>8401</v>
      </c>
      <c r="D246" s="122" t="s">
        <v>1050</v>
      </c>
      <c r="E246" s="122" t="s">
        <v>1051</v>
      </c>
    </row>
    <row r="247" spans="1:5" x14ac:dyDescent="0.3">
      <c r="A247" s="121">
        <v>238</v>
      </c>
      <c r="B247" s="122" t="s">
        <v>647</v>
      </c>
      <c r="C247" s="123">
        <v>8402</v>
      </c>
      <c r="D247" s="122" t="s">
        <v>1052</v>
      </c>
      <c r="E247" s="122" t="s">
        <v>1053</v>
      </c>
    </row>
    <row r="248" spans="1:5" x14ac:dyDescent="0.3">
      <c r="A248" s="121">
        <v>239</v>
      </c>
      <c r="B248" s="122" t="s">
        <v>647</v>
      </c>
      <c r="C248" s="123">
        <v>8403</v>
      </c>
      <c r="D248" s="122" t="s">
        <v>1054</v>
      </c>
      <c r="E248" s="122" t="s">
        <v>1055</v>
      </c>
    </row>
    <row r="249" spans="1:5" x14ac:dyDescent="0.3">
      <c r="A249" s="121">
        <v>240</v>
      </c>
      <c r="B249" s="122" t="s">
        <v>647</v>
      </c>
      <c r="C249" s="123">
        <v>8404</v>
      </c>
      <c r="D249" s="122" t="s">
        <v>1056</v>
      </c>
      <c r="E249" s="122" t="s">
        <v>1057</v>
      </c>
    </row>
    <row r="250" spans="1:5" x14ac:dyDescent="0.3">
      <c r="A250" s="121">
        <v>241</v>
      </c>
      <c r="B250" s="122" t="s">
        <v>647</v>
      </c>
      <c r="C250" s="123">
        <v>8405</v>
      </c>
      <c r="D250" s="122" t="s">
        <v>1058</v>
      </c>
      <c r="E250" s="122" t="s">
        <v>1059</v>
      </c>
    </row>
    <row r="251" spans="1:5" x14ac:dyDescent="0.3">
      <c r="A251" s="121">
        <v>242</v>
      </c>
      <c r="B251" s="122" t="s">
        <v>647</v>
      </c>
      <c r="C251" s="123">
        <v>8406</v>
      </c>
      <c r="D251" s="122" t="s">
        <v>1060</v>
      </c>
      <c r="E251" s="122" t="s">
        <v>1061</v>
      </c>
    </row>
    <row r="252" spans="1:5" x14ac:dyDescent="0.3">
      <c r="A252" s="121">
        <v>243</v>
      </c>
      <c r="B252" s="122" t="s">
        <v>647</v>
      </c>
      <c r="C252" s="123">
        <v>8407</v>
      </c>
      <c r="D252" s="122" t="s">
        <v>1062</v>
      </c>
      <c r="E252" s="122" t="s">
        <v>1063</v>
      </c>
    </row>
    <row r="253" spans="1:5" x14ac:dyDescent="0.3">
      <c r="A253" s="121">
        <v>244</v>
      </c>
      <c r="B253" s="122" t="s">
        <v>647</v>
      </c>
      <c r="C253" s="123">
        <v>8408</v>
      </c>
      <c r="D253" s="122" t="s">
        <v>1064</v>
      </c>
      <c r="E253" s="122" t="s">
        <v>1065</v>
      </c>
    </row>
    <row r="254" spans="1:5" x14ac:dyDescent="0.3">
      <c r="A254" s="121">
        <v>245</v>
      </c>
      <c r="B254" s="122" t="s">
        <v>647</v>
      </c>
      <c r="C254" s="123">
        <v>8409</v>
      </c>
      <c r="D254" s="122" t="s">
        <v>1066</v>
      </c>
      <c r="E254" s="122" t="s">
        <v>1067</v>
      </c>
    </row>
    <row r="255" spans="1:5" x14ac:dyDescent="0.3">
      <c r="A255" s="121">
        <v>246</v>
      </c>
      <c r="B255" s="122" t="s">
        <v>647</v>
      </c>
      <c r="C255" s="123">
        <v>8410</v>
      </c>
      <c r="D255" s="122" t="s">
        <v>1068</v>
      </c>
      <c r="E255" s="122" t="s">
        <v>1069</v>
      </c>
    </row>
    <row r="256" spans="1:5" x14ac:dyDescent="0.3">
      <c r="A256" s="121">
        <v>247</v>
      </c>
      <c r="B256" s="122" t="s">
        <v>647</v>
      </c>
      <c r="C256" s="123">
        <v>8411</v>
      </c>
      <c r="D256" s="122" t="s">
        <v>1070</v>
      </c>
      <c r="E256" s="122" t="s">
        <v>1071</v>
      </c>
    </row>
    <row r="257" spans="1:5" x14ac:dyDescent="0.3">
      <c r="A257" s="121">
        <v>248</v>
      </c>
      <c r="B257" s="122" t="s">
        <v>647</v>
      </c>
      <c r="C257" s="123">
        <v>8412</v>
      </c>
      <c r="D257" s="122" t="s">
        <v>1072</v>
      </c>
      <c r="E257" s="122" t="s">
        <v>1073</v>
      </c>
    </row>
    <row r="258" spans="1:5" x14ac:dyDescent="0.3">
      <c r="A258" s="121">
        <v>249</v>
      </c>
      <c r="B258" s="122" t="s">
        <v>647</v>
      </c>
      <c r="C258" s="123">
        <v>8413</v>
      </c>
      <c r="D258" s="122" t="s">
        <v>1074</v>
      </c>
      <c r="E258" s="122" t="s">
        <v>1075</v>
      </c>
    </row>
    <row r="259" spans="1:5" x14ac:dyDescent="0.3">
      <c r="A259" s="121">
        <v>250</v>
      </c>
      <c r="B259" s="122" t="s">
        <v>647</v>
      </c>
      <c r="C259" s="123">
        <v>8414</v>
      </c>
      <c r="D259" s="122" t="s">
        <v>1076</v>
      </c>
      <c r="E259" s="122" t="s">
        <v>1077</v>
      </c>
    </row>
    <row r="260" spans="1:5" x14ac:dyDescent="0.3">
      <c r="A260" s="121">
        <v>251</v>
      </c>
      <c r="B260" s="122" t="s">
        <v>647</v>
      </c>
      <c r="C260" s="123">
        <v>8415</v>
      </c>
      <c r="D260" s="122" t="s">
        <v>1078</v>
      </c>
      <c r="E260" s="122" t="s">
        <v>1079</v>
      </c>
    </row>
    <row r="261" spans="1:5" x14ac:dyDescent="0.3">
      <c r="A261" s="121">
        <v>252</v>
      </c>
      <c r="B261" s="122" t="s">
        <v>647</v>
      </c>
      <c r="C261" s="123">
        <v>8416</v>
      </c>
      <c r="D261" s="122" t="s">
        <v>1080</v>
      </c>
      <c r="E261" s="122" t="s">
        <v>1081</v>
      </c>
    </row>
    <row r="262" spans="1:5" x14ac:dyDescent="0.3">
      <c r="A262" s="121">
        <v>253</v>
      </c>
      <c r="B262" s="122" t="s">
        <v>647</v>
      </c>
      <c r="C262" s="123">
        <v>8417</v>
      </c>
      <c r="D262" s="122" t="s">
        <v>1082</v>
      </c>
      <c r="E262" s="122" t="s">
        <v>1083</v>
      </c>
    </row>
    <row r="263" spans="1:5" x14ac:dyDescent="0.3">
      <c r="A263" s="121">
        <v>254</v>
      </c>
      <c r="B263" s="122" t="s">
        <v>647</v>
      </c>
      <c r="C263" s="123">
        <v>8418</v>
      </c>
      <c r="D263" s="122" t="s">
        <v>1084</v>
      </c>
      <c r="E263" s="122" t="s">
        <v>1085</v>
      </c>
    </row>
    <row r="264" spans="1:5" x14ac:dyDescent="0.3">
      <c r="A264" s="121">
        <v>255</v>
      </c>
      <c r="B264" s="122" t="s">
        <v>647</v>
      </c>
      <c r="C264" s="123">
        <v>8419</v>
      </c>
      <c r="D264" s="122" t="s">
        <v>1086</v>
      </c>
      <c r="E264" s="122" t="s">
        <v>1087</v>
      </c>
    </row>
    <row r="265" spans="1:5" x14ac:dyDescent="0.3">
      <c r="A265" s="121">
        <v>256</v>
      </c>
      <c r="B265" s="122" t="s">
        <v>647</v>
      </c>
      <c r="C265" s="123">
        <v>8420</v>
      </c>
      <c r="D265" s="122" t="s">
        <v>1088</v>
      </c>
      <c r="E265" s="122" t="s">
        <v>1089</v>
      </c>
    </row>
    <row r="266" spans="1:5" x14ac:dyDescent="0.3">
      <c r="A266" s="121">
        <v>257</v>
      </c>
      <c r="B266" s="122" t="s">
        <v>647</v>
      </c>
      <c r="C266" s="123">
        <v>8421</v>
      </c>
      <c r="D266" s="122" t="s">
        <v>1090</v>
      </c>
      <c r="E266" s="122" t="s">
        <v>1091</v>
      </c>
    </row>
    <row r="267" spans="1:5" x14ac:dyDescent="0.3">
      <c r="A267" s="121">
        <v>258</v>
      </c>
      <c r="B267" s="122" t="s">
        <v>647</v>
      </c>
      <c r="C267" s="123">
        <v>8422</v>
      </c>
      <c r="D267" s="122" t="s">
        <v>1092</v>
      </c>
      <c r="E267" s="122" t="s">
        <v>1093</v>
      </c>
    </row>
    <row r="268" spans="1:5" x14ac:dyDescent="0.3">
      <c r="A268" s="121">
        <v>259</v>
      </c>
      <c r="B268" s="122" t="s">
        <v>647</v>
      </c>
      <c r="C268" s="123">
        <v>8423</v>
      </c>
      <c r="D268" s="122" t="s">
        <v>1094</v>
      </c>
      <c r="E268" s="122" t="s">
        <v>1095</v>
      </c>
    </row>
    <row r="269" spans="1:5" x14ac:dyDescent="0.3">
      <c r="A269" s="121">
        <v>260</v>
      </c>
      <c r="B269" s="122" t="s">
        <v>647</v>
      </c>
      <c r="C269" s="123">
        <v>8424</v>
      </c>
      <c r="D269" s="122" t="s">
        <v>1096</v>
      </c>
      <c r="E269" s="122" t="s">
        <v>1097</v>
      </c>
    </row>
    <row r="270" spans="1:5" x14ac:dyDescent="0.3">
      <c r="A270" s="121">
        <v>261</v>
      </c>
      <c r="B270" s="122" t="s">
        <v>647</v>
      </c>
      <c r="C270" s="123">
        <v>8425</v>
      </c>
      <c r="D270" s="122" t="s">
        <v>1098</v>
      </c>
      <c r="E270" s="122" t="s">
        <v>1099</v>
      </c>
    </row>
    <row r="271" spans="1:5" x14ac:dyDescent="0.3">
      <c r="A271" s="121">
        <v>262</v>
      </c>
      <c r="B271" s="122" t="s">
        <v>647</v>
      </c>
      <c r="C271" s="123">
        <v>8426</v>
      </c>
      <c r="D271" s="122" t="s">
        <v>1100</v>
      </c>
      <c r="E271" s="122" t="s">
        <v>1101</v>
      </c>
    </row>
    <row r="272" spans="1:5" x14ac:dyDescent="0.3">
      <c r="A272" s="121">
        <v>263</v>
      </c>
      <c r="B272" s="122" t="s">
        <v>647</v>
      </c>
      <c r="C272" s="123">
        <v>8427</v>
      </c>
      <c r="D272" s="122" t="s">
        <v>1102</v>
      </c>
      <c r="E272" s="122" t="s">
        <v>1103</v>
      </c>
    </row>
    <row r="273" spans="1:5" x14ac:dyDescent="0.3">
      <c r="A273" s="121">
        <v>264</v>
      </c>
      <c r="B273" s="122" t="s">
        <v>647</v>
      </c>
      <c r="C273" s="123">
        <v>8428</v>
      </c>
      <c r="D273" s="122" t="s">
        <v>1104</v>
      </c>
      <c r="E273" s="122" t="s">
        <v>1105</v>
      </c>
    </row>
    <row r="274" spans="1:5" x14ac:dyDescent="0.3">
      <c r="A274" s="121">
        <v>265</v>
      </c>
      <c r="B274" s="122" t="s">
        <v>647</v>
      </c>
      <c r="C274" s="123">
        <v>8429</v>
      </c>
      <c r="D274" s="122" t="s">
        <v>1106</v>
      </c>
      <c r="E274" s="122" t="s">
        <v>1107</v>
      </c>
    </row>
    <row r="275" spans="1:5" x14ac:dyDescent="0.3">
      <c r="A275" s="121">
        <v>266</v>
      </c>
      <c r="B275" s="122" t="s">
        <v>647</v>
      </c>
      <c r="C275" s="123">
        <v>8430</v>
      </c>
      <c r="D275" s="122" t="s">
        <v>1108</v>
      </c>
      <c r="E275" s="122" t="s">
        <v>1109</v>
      </c>
    </row>
    <row r="276" spans="1:5" x14ac:dyDescent="0.3">
      <c r="A276" s="121">
        <v>267</v>
      </c>
      <c r="B276" s="122" t="s">
        <v>647</v>
      </c>
      <c r="C276" s="123">
        <v>8431</v>
      </c>
      <c r="D276" s="122" t="s">
        <v>1110</v>
      </c>
      <c r="E276" s="122" t="s">
        <v>1111</v>
      </c>
    </row>
    <row r="277" spans="1:5" x14ac:dyDescent="0.3">
      <c r="A277" s="121">
        <v>268</v>
      </c>
      <c r="B277" s="122" t="s">
        <v>647</v>
      </c>
      <c r="C277" s="123">
        <v>8432</v>
      </c>
      <c r="D277" s="122" t="s">
        <v>1112</v>
      </c>
      <c r="E277" s="122" t="s">
        <v>1113</v>
      </c>
    </row>
    <row r="278" spans="1:5" x14ac:dyDescent="0.3">
      <c r="A278" s="121">
        <v>269</v>
      </c>
      <c r="B278" s="122" t="s">
        <v>647</v>
      </c>
      <c r="C278" s="123">
        <v>8433</v>
      </c>
      <c r="D278" s="122" t="s">
        <v>1114</v>
      </c>
      <c r="E278" s="122" t="s">
        <v>1115</v>
      </c>
    </row>
    <row r="279" spans="1:5" x14ac:dyDescent="0.3">
      <c r="A279" s="121">
        <v>270</v>
      </c>
      <c r="B279" s="122" t="s">
        <v>647</v>
      </c>
      <c r="C279" s="123">
        <v>8434</v>
      </c>
      <c r="D279" s="122" t="s">
        <v>1116</v>
      </c>
      <c r="E279" s="122" t="s">
        <v>1117</v>
      </c>
    </row>
    <row r="280" spans="1:5" x14ac:dyDescent="0.3">
      <c r="A280" s="121">
        <v>271</v>
      </c>
      <c r="B280" s="122" t="s">
        <v>647</v>
      </c>
      <c r="C280" s="123">
        <v>8435</v>
      </c>
      <c r="D280" s="122" t="s">
        <v>1118</v>
      </c>
      <c r="E280" s="122" t="s">
        <v>1119</v>
      </c>
    </row>
    <row r="281" spans="1:5" x14ac:dyDescent="0.3">
      <c r="A281" s="121">
        <v>272</v>
      </c>
      <c r="B281" s="122" t="s">
        <v>647</v>
      </c>
      <c r="C281" s="123">
        <v>8436</v>
      </c>
      <c r="D281" s="122" t="s">
        <v>1120</v>
      </c>
      <c r="E281" s="122" t="s">
        <v>1121</v>
      </c>
    </row>
    <row r="282" spans="1:5" x14ac:dyDescent="0.3">
      <c r="A282" s="121">
        <v>273</v>
      </c>
      <c r="B282" s="122" t="s">
        <v>647</v>
      </c>
      <c r="C282" s="123">
        <v>8437</v>
      </c>
      <c r="D282" s="122" t="s">
        <v>1122</v>
      </c>
      <c r="E282" s="122" t="s">
        <v>1123</v>
      </c>
    </row>
    <row r="283" spans="1:5" x14ac:dyDescent="0.3">
      <c r="A283" s="121">
        <v>274</v>
      </c>
      <c r="B283" s="122" t="s">
        <v>647</v>
      </c>
      <c r="C283" s="123">
        <v>8438</v>
      </c>
      <c r="D283" s="122" t="s">
        <v>1124</v>
      </c>
      <c r="E283" s="122" t="s">
        <v>1125</v>
      </c>
    </row>
    <row r="284" spans="1:5" x14ac:dyDescent="0.3">
      <c r="A284" s="121">
        <v>275</v>
      </c>
      <c r="B284" s="122" t="s">
        <v>647</v>
      </c>
      <c r="C284" s="123">
        <v>8439</v>
      </c>
      <c r="D284" s="122" t="s">
        <v>1126</v>
      </c>
      <c r="E284" s="122" t="s">
        <v>1127</v>
      </c>
    </row>
    <row r="285" spans="1:5" x14ac:dyDescent="0.3">
      <c r="A285" s="121">
        <v>276</v>
      </c>
      <c r="B285" s="122" t="s">
        <v>647</v>
      </c>
      <c r="C285" s="123">
        <v>8440</v>
      </c>
      <c r="D285" s="122" t="s">
        <v>1128</v>
      </c>
      <c r="E285" s="122" t="s">
        <v>1129</v>
      </c>
    </row>
    <row r="286" spans="1:5" x14ac:dyDescent="0.3">
      <c r="A286" s="121">
        <v>277</v>
      </c>
      <c r="B286" s="122" t="s">
        <v>647</v>
      </c>
      <c r="C286" s="123">
        <v>8441</v>
      </c>
      <c r="D286" s="122" t="s">
        <v>1130</v>
      </c>
      <c r="E286" s="122" t="s">
        <v>1131</v>
      </c>
    </row>
    <row r="287" spans="1:5" x14ac:dyDescent="0.3">
      <c r="A287" s="121">
        <v>278</v>
      </c>
      <c r="B287" s="122" t="s">
        <v>647</v>
      </c>
      <c r="C287" s="123">
        <v>8442</v>
      </c>
      <c r="D287" s="122" t="s">
        <v>1132</v>
      </c>
      <c r="E287" s="122" t="s">
        <v>1133</v>
      </c>
    </row>
    <row r="288" spans="1:5" x14ac:dyDescent="0.3">
      <c r="A288" s="121">
        <v>279</v>
      </c>
      <c r="B288" s="122" t="s">
        <v>647</v>
      </c>
      <c r="C288" s="123">
        <v>8443</v>
      </c>
      <c r="D288" s="122" t="s">
        <v>1134</v>
      </c>
      <c r="E288" s="122" t="s">
        <v>1135</v>
      </c>
    </row>
    <row r="289" spans="1:5" x14ac:dyDescent="0.3">
      <c r="A289" s="121">
        <v>280</v>
      </c>
      <c r="B289" s="122" t="s">
        <v>647</v>
      </c>
      <c r="C289" s="123">
        <v>8444</v>
      </c>
      <c r="D289" s="122" t="s">
        <v>1136</v>
      </c>
      <c r="E289" s="122" t="s">
        <v>1137</v>
      </c>
    </row>
    <row r="290" spans="1:5" x14ac:dyDescent="0.3">
      <c r="A290" s="121">
        <v>281</v>
      </c>
      <c r="B290" s="122" t="s">
        <v>647</v>
      </c>
      <c r="C290" s="123">
        <v>8445</v>
      </c>
      <c r="D290" s="122" t="s">
        <v>1138</v>
      </c>
      <c r="E290" s="122" t="s">
        <v>1139</v>
      </c>
    </row>
    <row r="291" spans="1:5" x14ac:dyDescent="0.3">
      <c r="A291" s="121">
        <v>282</v>
      </c>
      <c r="B291" s="122" t="s">
        <v>647</v>
      </c>
      <c r="C291" s="123">
        <v>8446</v>
      </c>
      <c r="D291" s="122" t="s">
        <v>1140</v>
      </c>
      <c r="E291" s="122" t="s">
        <v>1141</v>
      </c>
    </row>
    <row r="292" spans="1:5" x14ac:dyDescent="0.3">
      <c r="A292" s="121">
        <v>283</v>
      </c>
      <c r="B292" s="122" t="s">
        <v>647</v>
      </c>
      <c r="C292" s="123">
        <v>8447</v>
      </c>
      <c r="D292" s="122" t="s">
        <v>1142</v>
      </c>
      <c r="E292" s="122" t="s">
        <v>1143</v>
      </c>
    </row>
    <row r="293" spans="1:5" x14ac:dyDescent="0.3">
      <c r="A293" s="121">
        <v>284</v>
      </c>
      <c r="B293" s="122" t="s">
        <v>647</v>
      </c>
      <c r="C293" s="123">
        <v>8448</v>
      </c>
      <c r="D293" s="122" t="s">
        <v>1144</v>
      </c>
      <c r="E293" s="122" t="s">
        <v>1145</v>
      </c>
    </row>
    <row r="294" spans="1:5" x14ac:dyDescent="0.3">
      <c r="A294" s="121">
        <v>285</v>
      </c>
      <c r="B294" s="122" t="s">
        <v>647</v>
      </c>
      <c r="C294" s="123">
        <v>8449</v>
      </c>
      <c r="D294" s="122" t="s">
        <v>1146</v>
      </c>
      <c r="E294" s="122" t="s">
        <v>1147</v>
      </c>
    </row>
    <row r="295" spans="1:5" x14ac:dyDescent="0.3">
      <c r="A295" s="121">
        <v>286</v>
      </c>
      <c r="B295" s="122" t="s">
        <v>647</v>
      </c>
      <c r="C295" s="123">
        <v>8450</v>
      </c>
      <c r="D295" s="122" t="s">
        <v>1148</v>
      </c>
      <c r="E295" s="122" t="s">
        <v>1149</v>
      </c>
    </row>
    <row r="296" spans="1:5" x14ac:dyDescent="0.3">
      <c r="A296" s="121">
        <v>287</v>
      </c>
      <c r="B296" s="122" t="s">
        <v>647</v>
      </c>
      <c r="C296" s="123">
        <v>8451</v>
      </c>
      <c r="D296" s="122" t="s">
        <v>1150</v>
      </c>
      <c r="E296" s="122" t="s">
        <v>1151</v>
      </c>
    </row>
    <row r="297" spans="1:5" x14ac:dyDescent="0.3">
      <c r="A297" s="121">
        <v>288</v>
      </c>
      <c r="B297" s="122" t="s">
        <v>647</v>
      </c>
      <c r="C297" s="123">
        <v>8452</v>
      </c>
      <c r="D297" s="122" t="s">
        <v>1152</v>
      </c>
      <c r="E297" s="122" t="s">
        <v>1153</v>
      </c>
    </row>
    <row r="298" spans="1:5" x14ac:dyDescent="0.3">
      <c r="A298" s="121">
        <v>289</v>
      </c>
      <c r="B298" s="122" t="s">
        <v>647</v>
      </c>
      <c r="C298" s="123">
        <v>8453</v>
      </c>
      <c r="D298" s="122" t="s">
        <v>1154</v>
      </c>
      <c r="E298" s="122" t="s">
        <v>1155</v>
      </c>
    </row>
    <row r="299" spans="1:5" x14ac:dyDescent="0.3">
      <c r="A299" s="121">
        <v>290</v>
      </c>
      <c r="B299" s="122" t="s">
        <v>647</v>
      </c>
      <c r="C299" s="123">
        <v>8454</v>
      </c>
      <c r="D299" s="122" t="s">
        <v>1156</v>
      </c>
      <c r="E299" s="122" t="s">
        <v>1157</v>
      </c>
    </row>
    <row r="300" spans="1:5" x14ac:dyDescent="0.3">
      <c r="A300" s="121">
        <v>291</v>
      </c>
      <c r="B300" s="122" t="s">
        <v>647</v>
      </c>
      <c r="C300" s="123">
        <v>8455</v>
      </c>
      <c r="D300" s="122" t="s">
        <v>1158</v>
      </c>
      <c r="E300" s="122" t="s">
        <v>1159</v>
      </c>
    </row>
    <row r="301" spans="1:5" x14ac:dyDescent="0.3">
      <c r="A301" s="121">
        <v>292</v>
      </c>
      <c r="B301" s="122" t="s">
        <v>647</v>
      </c>
      <c r="C301" s="123">
        <v>8456</v>
      </c>
      <c r="D301" s="122" t="s">
        <v>1160</v>
      </c>
      <c r="E301" s="122" t="s">
        <v>1161</v>
      </c>
    </row>
    <row r="302" spans="1:5" x14ac:dyDescent="0.3">
      <c r="A302" s="121">
        <v>293</v>
      </c>
      <c r="B302" s="122" t="s">
        <v>647</v>
      </c>
      <c r="C302" s="123">
        <v>8457</v>
      </c>
      <c r="D302" s="122" t="s">
        <v>1162</v>
      </c>
      <c r="E302" s="122" t="s">
        <v>1163</v>
      </c>
    </row>
    <row r="303" spans="1:5" x14ac:dyDescent="0.3">
      <c r="A303" s="121">
        <v>294</v>
      </c>
      <c r="B303" s="122" t="s">
        <v>647</v>
      </c>
      <c r="C303" s="123">
        <v>8458</v>
      </c>
      <c r="D303" s="122" t="s">
        <v>1164</v>
      </c>
      <c r="E303" s="122" t="s">
        <v>1165</v>
      </c>
    </row>
    <row r="304" spans="1:5" x14ac:dyDescent="0.3">
      <c r="A304" s="121">
        <v>295</v>
      </c>
      <c r="B304" s="122" t="s">
        <v>647</v>
      </c>
      <c r="C304" s="123">
        <v>8459</v>
      </c>
      <c r="D304" s="122" t="s">
        <v>1166</v>
      </c>
      <c r="E304" s="122" t="s">
        <v>1167</v>
      </c>
    </row>
    <row r="305" spans="1:5" x14ac:dyDescent="0.3">
      <c r="A305" s="121">
        <v>296</v>
      </c>
      <c r="B305" s="122" t="s">
        <v>647</v>
      </c>
      <c r="C305" s="123">
        <v>8460</v>
      </c>
      <c r="D305" s="122" t="s">
        <v>1168</v>
      </c>
      <c r="E305" s="122" t="s">
        <v>1169</v>
      </c>
    </row>
    <row r="306" spans="1:5" x14ac:dyDescent="0.3">
      <c r="A306" s="121">
        <v>297</v>
      </c>
      <c r="B306" s="122" t="s">
        <v>647</v>
      </c>
      <c r="C306" s="123">
        <v>8461</v>
      </c>
      <c r="D306" s="122" t="s">
        <v>1170</v>
      </c>
      <c r="E306" s="122" t="s">
        <v>1171</v>
      </c>
    </row>
    <row r="307" spans="1:5" x14ac:dyDescent="0.3">
      <c r="A307" s="121">
        <v>298</v>
      </c>
      <c r="B307" s="122" t="s">
        <v>647</v>
      </c>
      <c r="C307" s="123">
        <v>8462</v>
      </c>
      <c r="D307" s="122" t="s">
        <v>1172</v>
      </c>
      <c r="E307" s="122" t="s">
        <v>1173</v>
      </c>
    </row>
    <row r="308" spans="1:5" x14ac:dyDescent="0.3">
      <c r="A308" s="121">
        <v>299</v>
      </c>
      <c r="B308" s="122" t="s">
        <v>647</v>
      </c>
      <c r="C308" s="123">
        <v>8463</v>
      </c>
      <c r="D308" s="122" t="s">
        <v>1174</v>
      </c>
      <c r="E308" s="122" t="s">
        <v>1175</v>
      </c>
    </row>
    <row r="309" spans="1:5" x14ac:dyDescent="0.3">
      <c r="A309" s="121">
        <v>300</v>
      </c>
      <c r="B309" s="122" t="s">
        <v>647</v>
      </c>
      <c r="C309" s="123">
        <v>8464</v>
      </c>
      <c r="D309" s="122" t="s">
        <v>1176</v>
      </c>
      <c r="E309" s="122" t="s">
        <v>1177</v>
      </c>
    </row>
    <row r="310" spans="1:5" x14ac:dyDescent="0.3">
      <c r="A310" s="121">
        <v>301</v>
      </c>
      <c r="B310" s="122" t="s">
        <v>647</v>
      </c>
      <c r="C310" s="123">
        <v>8465</v>
      </c>
      <c r="D310" s="122" t="s">
        <v>1178</v>
      </c>
      <c r="E310" s="122" t="s">
        <v>1179</v>
      </c>
    </row>
    <row r="311" spans="1:5" x14ac:dyDescent="0.3">
      <c r="A311" s="121">
        <v>302</v>
      </c>
      <c r="B311" s="122" t="s">
        <v>647</v>
      </c>
      <c r="C311" s="123">
        <v>8466</v>
      </c>
      <c r="D311" s="122" t="s">
        <v>1180</v>
      </c>
      <c r="E311" s="122" t="s">
        <v>1181</v>
      </c>
    </row>
    <row r="312" spans="1:5" x14ac:dyDescent="0.3">
      <c r="A312" s="121">
        <v>303</v>
      </c>
      <c r="B312" s="122" t="s">
        <v>647</v>
      </c>
      <c r="C312" s="123">
        <v>8467</v>
      </c>
      <c r="D312" s="122" t="s">
        <v>1182</v>
      </c>
      <c r="E312" s="122" t="s">
        <v>1183</v>
      </c>
    </row>
    <row r="313" spans="1:5" x14ac:dyDescent="0.3">
      <c r="A313" s="121">
        <v>304</v>
      </c>
      <c r="B313" s="122" t="s">
        <v>647</v>
      </c>
      <c r="C313" s="123">
        <v>8468</v>
      </c>
      <c r="D313" s="122" t="s">
        <v>1184</v>
      </c>
      <c r="E313" s="122" t="s">
        <v>1185</v>
      </c>
    </row>
    <row r="314" spans="1:5" x14ac:dyDescent="0.3">
      <c r="A314" s="121">
        <v>305</v>
      </c>
      <c r="B314" s="122" t="s">
        <v>647</v>
      </c>
      <c r="C314" s="123">
        <v>8469</v>
      </c>
      <c r="D314" s="122" t="s">
        <v>1186</v>
      </c>
      <c r="E314" s="122" t="s">
        <v>1187</v>
      </c>
    </row>
    <row r="315" spans="1:5" x14ac:dyDescent="0.3">
      <c r="A315" s="121">
        <v>306</v>
      </c>
      <c r="B315" s="122" t="s">
        <v>647</v>
      </c>
      <c r="C315" s="123">
        <v>8470</v>
      </c>
      <c r="D315" s="122" t="s">
        <v>1188</v>
      </c>
      <c r="E315" s="122" t="s">
        <v>1189</v>
      </c>
    </row>
    <row r="316" spans="1:5" x14ac:dyDescent="0.3">
      <c r="A316" s="121">
        <v>307</v>
      </c>
      <c r="B316" s="122" t="s">
        <v>647</v>
      </c>
      <c r="C316" s="123">
        <v>8471</v>
      </c>
      <c r="D316" s="122" t="s">
        <v>1190</v>
      </c>
      <c r="E316" s="122" t="s">
        <v>1191</v>
      </c>
    </row>
    <row r="317" spans="1:5" x14ac:dyDescent="0.3">
      <c r="A317" s="121">
        <v>308</v>
      </c>
      <c r="B317" s="122" t="s">
        <v>647</v>
      </c>
      <c r="C317" s="123">
        <v>8472</v>
      </c>
      <c r="D317" s="122" t="s">
        <v>1192</v>
      </c>
      <c r="E317" s="122" t="s">
        <v>1193</v>
      </c>
    </row>
    <row r="318" spans="1:5" x14ac:dyDescent="0.3">
      <c r="A318" s="121">
        <v>309</v>
      </c>
      <c r="B318" s="122" t="s">
        <v>647</v>
      </c>
      <c r="C318" s="123">
        <v>8473</v>
      </c>
      <c r="D318" s="122" t="s">
        <v>1194</v>
      </c>
      <c r="E318" s="122" t="s">
        <v>1195</v>
      </c>
    </row>
    <row r="319" spans="1:5" x14ac:dyDescent="0.3">
      <c r="A319" s="121">
        <v>310</v>
      </c>
      <c r="B319" s="122" t="s">
        <v>647</v>
      </c>
      <c r="C319" s="123">
        <v>8474</v>
      </c>
      <c r="D319" s="122" t="s">
        <v>1196</v>
      </c>
      <c r="E319" s="122" t="s">
        <v>1197</v>
      </c>
    </row>
    <row r="320" spans="1:5" x14ac:dyDescent="0.3">
      <c r="A320" s="121">
        <v>311</v>
      </c>
      <c r="B320" s="122" t="s">
        <v>647</v>
      </c>
      <c r="C320" s="123">
        <v>8475</v>
      </c>
      <c r="D320" s="122" t="s">
        <v>1198</v>
      </c>
      <c r="E320" s="122" t="s">
        <v>1199</v>
      </c>
    </row>
    <row r="321" spans="1:5" x14ac:dyDescent="0.3">
      <c r="A321" s="121">
        <v>312</v>
      </c>
      <c r="B321" s="122" t="s">
        <v>647</v>
      </c>
      <c r="C321" s="123">
        <v>8476</v>
      </c>
      <c r="D321" s="122" t="s">
        <v>1200</v>
      </c>
      <c r="E321" s="122" t="s">
        <v>1201</v>
      </c>
    </row>
    <row r="322" spans="1:5" x14ac:dyDescent="0.3">
      <c r="A322" s="121">
        <v>313</v>
      </c>
      <c r="B322" s="122" t="s">
        <v>647</v>
      </c>
      <c r="C322" s="123">
        <v>8477</v>
      </c>
      <c r="D322" s="122" t="s">
        <v>1202</v>
      </c>
      <c r="E322" s="122" t="s">
        <v>1203</v>
      </c>
    </row>
    <row r="323" spans="1:5" x14ac:dyDescent="0.3">
      <c r="A323" s="121">
        <v>314</v>
      </c>
      <c r="B323" s="122" t="s">
        <v>647</v>
      </c>
      <c r="C323" s="123">
        <v>8478</v>
      </c>
      <c r="D323" s="122" t="s">
        <v>1204</v>
      </c>
      <c r="E323" s="122" t="s">
        <v>1205</v>
      </c>
    </row>
    <row r="324" spans="1:5" x14ac:dyDescent="0.3">
      <c r="A324" s="121">
        <v>315</v>
      </c>
      <c r="B324" s="122" t="s">
        <v>647</v>
      </c>
      <c r="C324" s="123">
        <v>8479</v>
      </c>
      <c r="D324" s="122" t="s">
        <v>1206</v>
      </c>
      <c r="E324" s="122" t="s">
        <v>1207</v>
      </c>
    </row>
    <row r="325" spans="1:5" x14ac:dyDescent="0.3">
      <c r="A325" s="121">
        <v>316</v>
      </c>
      <c r="B325" s="122" t="s">
        <v>647</v>
      </c>
      <c r="C325" s="123">
        <v>8480</v>
      </c>
      <c r="D325" s="122" t="s">
        <v>1208</v>
      </c>
      <c r="E325" s="122" t="s">
        <v>1209</v>
      </c>
    </row>
    <row r="326" spans="1:5" x14ac:dyDescent="0.3">
      <c r="A326" s="121">
        <v>317</v>
      </c>
      <c r="B326" s="122" t="s">
        <v>647</v>
      </c>
      <c r="C326" s="123">
        <v>8481</v>
      </c>
      <c r="D326" s="122" t="s">
        <v>1210</v>
      </c>
      <c r="E326" s="122" t="s">
        <v>1211</v>
      </c>
    </row>
    <row r="327" spans="1:5" x14ac:dyDescent="0.3">
      <c r="A327" s="121">
        <v>318</v>
      </c>
      <c r="B327" s="122" t="s">
        <v>647</v>
      </c>
      <c r="C327" s="123">
        <v>8482</v>
      </c>
      <c r="D327" s="122" t="s">
        <v>1212</v>
      </c>
      <c r="E327" s="122" t="s">
        <v>1213</v>
      </c>
    </row>
    <row r="328" spans="1:5" x14ac:dyDescent="0.3">
      <c r="A328" s="121">
        <v>319</v>
      </c>
      <c r="B328" s="122" t="s">
        <v>647</v>
      </c>
      <c r="C328" s="123">
        <v>8483</v>
      </c>
      <c r="D328" s="122" t="s">
        <v>1214</v>
      </c>
      <c r="E328" s="122" t="s">
        <v>1215</v>
      </c>
    </row>
    <row r="329" spans="1:5" x14ac:dyDescent="0.3">
      <c r="A329" s="121">
        <v>320</v>
      </c>
      <c r="B329" s="122" t="s">
        <v>647</v>
      </c>
      <c r="C329" s="123">
        <v>8484</v>
      </c>
      <c r="D329" s="122" t="s">
        <v>1216</v>
      </c>
      <c r="E329" s="122" t="s">
        <v>1217</v>
      </c>
    </row>
    <row r="330" spans="1:5" x14ac:dyDescent="0.3">
      <c r="A330" s="121">
        <v>321</v>
      </c>
      <c r="B330" s="122" t="s">
        <v>647</v>
      </c>
      <c r="C330" s="123">
        <v>8485</v>
      </c>
      <c r="D330" s="122" t="s">
        <v>1218</v>
      </c>
      <c r="E330" s="122" t="s">
        <v>1219</v>
      </c>
    </row>
    <row r="331" spans="1:5" x14ac:dyDescent="0.3">
      <c r="A331" s="121">
        <v>322</v>
      </c>
      <c r="B331" s="122" t="s">
        <v>647</v>
      </c>
      <c r="C331" s="123">
        <v>8486</v>
      </c>
      <c r="D331" s="122" t="s">
        <v>1220</v>
      </c>
      <c r="E331" s="122" t="s">
        <v>1221</v>
      </c>
    </row>
    <row r="332" spans="1:5" x14ac:dyDescent="0.3">
      <c r="A332" s="121">
        <v>323</v>
      </c>
      <c r="B332" s="122" t="s">
        <v>647</v>
      </c>
      <c r="C332" s="123">
        <v>8487</v>
      </c>
      <c r="D332" s="122" t="s">
        <v>1222</v>
      </c>
      <c r="E332" s="122" t="s">
        <v>1223</v>
      </c>
    </row>
    <row r="333" spans="1:5" x14ac:dyDescent="0.3">
      <c r="A333" s="121">
        <v>324</v>
      </c>
      <c r="B333" s="122" t="s">
        <v>647</v>
      </c>
      <c r="C333" s="123">
        <v>8488</v>
      </c>
      <c r="D333" s="122" t="s">
        <v>1224</v>
      </c>
      <c r="E333" s="122" t="s">
        <v>1225</v>
      </c>
    </row>
    <row r="334" spans="1:5" x14ac:dyDescent="0.3">
      <c r="A334" s="121">
        <v>325</v>
      </c>
      <c r="B334" s="122" t="s">
        <v>647</v>
      </c>
      <c r="C334" s="123">
        <v>8489</v>
      </c>
      <c r="D334" s="122" t="s">
        <v>1226</v>
      </c>
      <c r="E334" s="122" t="s">
        <v>1227</v>
      </c>
    </row>
    <row r="335" spans="1:5" x14ac:dyDescent="0.3">
      <c r="A335" s="121">
        <v>326</v>
      </c>
      <c r="B335" s="122" t="s">
        <v>647</v>
      </c>
      <c r="C335" s="123">
        <v>8490</v>
      </c>
      <c r="D335" s="122" t="s">
        <v>1228</v>
      </c>
      <c r="E335" s="122" t="s">
        <v>1229</v>
      </c>
    </row>
    <row r="336" spans="1:5" x14ac:dyDescent="0.3">
      <c r="A336" s="121">
        <v>327</v>
      </c>
      <c r="B336" s="122" t="s">
        <v>647</v>
      </c>
      <c r="C336" s="123">
        <v>8491</v>
      </c>
      <c r="D336" s="122" t="s">
        <v>1230</v>
      </c>
      <c r="E336" s="122" t="s">
        <v>1231</v>
      </c>
    </row>
    <row r="337" spans="1:5" x14ac:dyDescent="0.3">
      <c r="A337" s="121">
        <v>328</v>
      </c>
      <c r="B337" s="122" t="s">
        <v>647</v>
      </c>
      <c r="C337" s="123">
        <v>8492</v>
      </c>
      <c r="D337" s="122" t="s">
        <v>1232</v>
      </c>
      <c r="E337" s="122" t="s">
        <v>1233</v>
      </c>
    </row>
    <row r="338" spans="1:5" x14ac:dyDescent="0.3">
      <c r="A338" s="121">
        <v>329</v>
      </c>
      <c r="B338" s="122" t="s">
        <v>647</v>
      </c>
      <c r="C338" s="123">
        <v>8493</v>
      </c>
      <c r="D338" s="122" t="s">
        <v>1234</v>
      </c>
      <c r="E338" s="122" t="s">
        <v>1235</v>
      </c>
    </row>
    <row r="339" spans="1:5" x14ac:dyDescent="0.3">
      <c r="A339" s="121">
        <v>330</v>
      </c>
      <c r="B339" s="122" t="s">
        <v>647</v>
      </c>
      <c r="C339" s="123">
        <v>8494</v>
      </c>
      <c r="D339" s="122" t="s">
        <v>1236</v>
      </c>
      <c r="E339" s="122" t="s">
        <v>1237</v>
      </c>
    </row>
    <row r="340" spans="1:5" x14ac:dyDescent="0.3">
      <c r="A340" s="121">
        <v>331</v>
      </c>
      <c r="B340" s="122" t="s">
        <v>647</v>
      </c>
      <c r="C340" s="123">
        <v>8495</v>
      </c>
      <c r="D340" s="122" t="s">
        <v>1238</v>
      </c>
      <c r="E340" s="122" t="s">
        <v>1239</v>
      </c>
    </row>
    <row r="341" spans="1:5" x14ac:dyDescent="0.3">
      <c r="A341" s="121">
        <v>332</v>
      </c>
      <c r="B341" s="122" t="s">
        <v>647</v>
      </c>
      <c r="C341" s="123">
        <v>8496</v>
      </c>
      <c r="D341" s="122" t="s">
        <v>1240</v>
      </c>
      <c r="E341" s="122" t="s">
        <v>1241</v>
      </c>
    </row>
    <row r="342" spans="1:5" x14ac:dyDescent="0.3">
      <c r="A342" s="121">
        <v>333</v>
      </c>
      <c r="B342" s="122" t="s">
        <v>647</v>
      </c>
      <c r="C342" s="123">
        <v>8497</v>
      </c>
      <c r="D342" s="122" t="s">
        <v>1242</v>
      </c>
      <c r="E342" s="122" t="s">
        <v>1243</v>
      </c>
    </row>
    <row r="343" spans="1:5" x14ac:dyDescent="0.3">
      <c r="A343" s="121">
        <v>334</v>
      </c>
      <c r="B343" s="122" t="s">
        <v>647</v>
      </c>
      <c r="C343" s="123">
        <v>8498</v>
      </c>
      <c r="D343" s="122" t="s">
        <v>1244</v>
      </c>
      <c r="E343" s="122" t="s">
        <v>1245</v>
      </c>
    </row>
    <row r="344" spans="1:5" x14ac:dyDescent="0.3">
      <c r="A344" s="121">
        <v>335</v>
      </c>
      <c r="B344" s="122" t="s">
        <v>647</v>
      </c>
      <c r="C344" s="123">
        <v>8499</v>
      </c>
      <c r="D344" s="122" t="s">
        <v>1246</v>
      </c>
      <c r="E344" s="122" t="s">
        <v>1247</v>
      </c>
    </row>
    <row r="345" spans="1:5" x14ac:dyDescent="0.3">
      <c r="A345" s="121">
        <v>336</v>
      </c>
      <c r="B345" s="122" t="s">
        <v>647</v>
      </c>
      <c r="C345" s="123">
        <v>8500</v>
      </c>
      <c r="D345" s="122" t="s">
        <v>1248</v>
      </c>
      <c r="E345" s="122" t="s">
        <v>1249</v>
      </c>
    </row>
    <row r="346" spans="1:5" x14ac:dyDescent="0.3">
      <c r="A346" s="121">
        <v>337</v>
      </c>
      <c r="B346" s="122" t="s">
        <v>647</v>
      </c>
      <c r="C346" s="123">
        <v>8501</v>
      </c>
      <c r="D346" s="122" t="s">
        <v>1250</v>
      </c>
      <c r="E346" s="122" t="s">
        <v>1251</v>
      </c>
    </row>
    <row r="347" spans="1:5" x14ac:dyDescent="0.3">
      <c r="A347" s="121">
        <v>338</v>
      </c>
      <c r="B347" s="122" t="s">
        <v>647</v>
      </c>
      <c r="C347" s="123">
        <v>8502</v>
      </c>
      <c r="D347" s="122" t="s">
        <v>1252</v>
      </c>
      <c r="E347" s="122" t="s">
        <v>1253</v>
      </c>
    </row>
    <row r="348" spans="1:5" x14ac:dyDescent="0.3">
      <c r="A348" s="121">
        <v>339</v>
      </c>
      <c r="B348" s="122" t="s">
        <v>647</v>
      </c>
      <c r="C348" s="123">
        <v>8503</v>
      </c>
      <c r="D348" s="122" t="s">
        <v>1254</v>
      </c>
      <c r="E348" s="122" t="s">
        <v>1255</v>
      </c>
    </row>
    <row r="349" spans="1:5" x14ac:dyDescent="0.3">
      <c r="A349" s="121">
        <v>340</v>
      </c>
      <c r="B349" s="122" t="s">
        <v>647</v>
      </c>
      <c r="C349" s="123">
        <v>8504</v>
      </c>
      <c r="D349" s="122" t="s">
        <v>1256</v>
      </c>
      <c r="E349" s="122" t="s">
        <v>1257</v>
      </c>
    </row>
    <row r="350" spans="1:5" x14ac:dyDescent="0.3">
      <c r="A350" s="121">
        <v>341</v>
      </c>
      <c r="B350" s="122" t="s">
        <v>647</v>
      </c>
      <c r="C350" s="123">
        <v>8505</v>
      </c>
      <c r="D350" s="122" t="s">
        <v>1258</v>
      </c>
      <c r="E350" s="122" t="s">
        <v>1259</v>
      </c>
    </row>
    <row r="351" spans="1:5" x14ac:dyDescent="0.3">
      <c r="A351" s="121">
        <v>342</v>
      </c>
      <c r="B351" s="122" t="s">
        <v>647</v>
      </c>
      <c r="C351" s="123">
        <v>8506</v>
      </c>
      <c r="D351" s="122" t="s">
        <v>1260</v>
      </c>
      <c r="E351" s="122" t="s">
        <v>1261</v>
      </c>
    </row>
    <row r="352" spans="1:5" x14ac:dyDescent="0.3">
      <c r="A352" s="121">
        <v>343</v>
      </c>
      <c r="B352" s="122" t="s">
        <v>647</v>
      </c>
      <c r="C352" s="123">
        <v>8507</v>
      </c>
      <c r="D352" s="122" t="s">
        <v>1262</v>
      </c>
      <c r="E352" s="122" t="s">
        <v>1263</v>
      </c>
    </row>
    <row r="353" spans="1:5" x14ac:dyDescent="0.3">
      <c r="A353" s="121">
        <v>344</v>
      </c>
      <c r="B353" s="122" t="s">
        <v>647</v>
      </c>
      <c r="C353" s="123">
        <v>8508</v>
      </c>
      <c r="D353" s="122" t="s">
        <v>1264</v>
      </c>
      <c r="E353" s="122" t="s">
        <v>1265</v>
      </c>
    </row>
    <row r="354" spans="1:5" x14ac:dyDescent="0.3">
      <c r="A354" s="121">
        <v>345</v>
      </c>
      <c r="B354" s="122" t="s">
        <v>647</v>
      </c>
      <c r="C354" s="123">
        <v>8509</v>
      </c>
      <c r="D354" s="122" t="s">
        <v>1266</v>
      </c>
      <c r="E354" s="122" t="s">
        <v>1267</v>
      </c>
    </row>
    <row r="355" spans="1:5" x14ac:dyDescent="0.3">
      <c r="A355" s="121">
        <v>346</v>
      </c>
      <c r="B355" s="122" t="s">
        <v>647</v>
      </c>
      <c r="C355" s="123">
        <v>8510</v>
      </c>
      <c r="D355" s="122" t="s">
        <v>1268</v>
      </c>
      <c r="E355" s="122" t="s">
        <v>1269</v>
      </c>
    </row>
    <row r="356" spans="1:5" x14ac:dyDescent="0.3">
      <c r="A356" s="121">
        <v>347</v>
      </c>
      <c r="B356" s="122" t="s">
        <v>647</v>
      </c>
      <c r="C356" s="123">
        <v>8511</v>
      </c>
      <c r="D356" s="122" t="s">
        <v>1270</v>
      </c>
      <c r="E356" s="122" t="s">
        <v>1271</v>
      </c>
    </row>
    <row r="357" spans="1:5" x14ac:dyDescent="0.3">
      <c r="A357" s="121">
        <v>348</v>
      </c>
      <c r="B357" s="122" t="s">
        <v>647</v>
      </c>
      <c r="C357" s="123">
        <v>8512</v>
      </c>
      <c r="D357" s="122" t="s">
        <v>1272</v>
      </c>
      <c r="E357" s="122" t="s">
        <v>1273</v>
      </c>
    </row>
    <row r="358" spans="1:5" x14ac:dyDescent="0.3">
      <c r="A358" s="121">
        <v>349</v>
      </c>
      <c r="B358" s="122" t="s">
        <v>647</v>
      </c>
      <c r="C358" s="123">
        <v>8513</v>
      </c>
      <c r="D358" s="122" t="s">
        <v>1274</v>
      </c>
      <c r="E358" s="122" t="s">
        <v>1275</v>
      </c>
    </row>
    <row r="359" spans="1:5" x14ac:dyDescent="0.3">
      <c r="A359" s="121">
        <v>350</v>
      </c>
      <c r="B359" s="122" t="s">
        <v>647</v>
      </c>
      <c r="C359" s="123">
        <v>8514</v>
      </c>
      <c r="D359" s="122" t="s">
        <v>1276</v>
      </c>
      <c r="E359" s="122" t="s">
        <v>1277</v>
      </c>
    </row>
    <row r="360" spans="1:5" x14ac:dyDescent="0.3">
      <c r="A360" s="121">
        <v>351</v>
      </c>
      <c r="B360" s="122" t="s">
        <v>647</v>
      </c>
      <c r="C360" s="123">
        <v>8515</v>
      </c>
      <c r="D360" s="122" t="s">
        <v>1278</v>
      </c>
      <c r="E360" s="122" t="s">
        <v>1279</v>
      </c>
    </row>
    <row r="361" spans="1:5" x14ac:dyDescent="0.3">
      <c r="A361" s="121">
        <v>352</v>
      </c>
      <c r="B361" s="122" t="s">
        <v>647</v>
      </c>
      <c r="C361" s="123">
        <v>8516</v>
      </c>
      <c r="D361" s="122" t="s">
        <v>1280</v>
      </c>
      <c r="E361" s="122" t="s">
        <v>1281</v>
      </c>
    </row>
    <row r="362" spans="1:5" x14ac:dyDescent="0.3">
      <c r="A362" s="121">
        <v>353</v>
      </c>
      <c r="B362" s="122" t="s">
        <v>647</v>
      </c>
      <c r="C362" s="123">
        <v>8517</v>
      </c>
      <c r="D362" s="122" t="s">
        <v>1282</v>
      </c>
      <c r="E362" s="122" t="s">
        <v>1283</v>
      </c>
    </row>
    <row r="363" spans="1:5" x14ac:dyDescent="0.3">
      <c r="A363" s="121">
        <v>354</v>
      </c>
      <c r="B363" s="122" t="s">
        <v>647</v>
      </c>
      <c r="C363" s="123">
        <v>8518</v>
      </c>
      <c r="D363" s="122" t="s">
        <v>1284</v>
      </c>
      <c r="E363" s="122" t="s">
        <v>1285</v>
      </c>
    </row>
    <row r="364" spans="1:5" x14ac:dyDescent="0.3">
      <c r="A364" s="121">
        <v>355</v>
      </c>
      <c r="B364" s="122" t="s">
        <v>647</v>
      </c>
      <c r="C364" s="123">
        <v>8519</v>
      </c>
      <c r="D364" s="122" t="s">
        <v>1286</v>
      </c>
      <c r="E364" s="122" t="s">
        <v>1287</v>
      </c>
    </row>
    <row r="365" spans="1:5" x14ac:dyDescent="0.3">
      <c r="A365" s="121">
        <v>356</v>
      </c>
      <c r="B365" s="122" t="s">
        <v>647</v>
      </c>
      <c r="C365" s="123">
        <v>8520</v>
      </c>
      <c r="D365" s="122" t="s">
        <v>1288</v>
      </c>
      <c r="E365" s="122" t="s">
        <v>1289</v>
      </c>
    </row>
    <row r="366" spans="1:5" x14ac:dyDescent="0.3">
      <c r="A366" s="121">
        <v>357</v>
      </c>
      <c r="B366" s="122" t="s">
        <v>647</v>
      </c>
      <c r="C366" s="123">
        <v>8521</v>
      </c>
      <c r="D366" s="122" t="s">
        <v>1290</v>
      </c>
      <c r="E366" s="122" t="s">
        <v>1291</v>
      </c>
    </row>
    <row r="367" spans="1:5" x14ac:dyDescent="0.3">
      <c r="A367" s="121">
        <v>358</v>
      </c>
      <c r="B367" s="122" t="s">
        <v>647</v>
      </c>
      <c r="C367" s="123">
        <v>8522</v>
      </c>
      <c r="D367" s="122" t="s">
        <v>1292</v>
      </c>
      <c r="E367" s="122" t="s">
        <v>1293</v>
      </c>
    </row>
    <row r="368" spans="1:5" x14ac:dyDescent="0.3">
      <c r="A368" s="121">
        <v>359</v>
      </c>
      <c r="B368" s="122" t="s">
        <v>647</v>
      </c>
      <c r="C368" s="123">
        <v>8523</v>
      </c>
      <c r="D368" s="122" t="s">
        <v>1294</v>
      </c>
      <c r="E368" s="122" t="s">
        <v>1295</v>
      </c>
    </row>
    <row r="369" spans="1:5" x14ac:dyDescent="0.3">
      <c r="A369" s="121">
        <v>360</v>
      </c>
      <c r="B369" s="122" t="s">
        <v>647</v>
      </c>
      <c r="C369" s="123">
        <v>8524</v>
      </c>
      <c r="D369" s="122" t="s">
        <v>1296</v>
      </c>
      <c r="E369" s="122" t="s">
        <v>1297</v>
      </c>
    </row>
    <row r="370" spans="1:5" x14ac:dyDescent="0.3">
      <c r="A370" s="121">
        <v>361</v>
      </c>
      <c r="B370" s="122" t="s">
        <v>647</v>
      </c>
      <c r="C370" s="123">
        <v>8525</v>
      </c>
      <c r="D370" s="122" t="s">
        <v>1298</v>
      </c>
      <c r="E370" s="122" t="s">
        <v>1299</v>
      </c>
    </row>
    <row r="371" spans="1:5" x14ac:dyDescent="0.3">
      <c r="A371" s="121">
        <v>362</v>
      </c>
      <c r="B371" s="122" t="s">
        <v>647</v>
      </c>
      <c r="C371" s="123">
        <v>8526</v>
      </c>
      <c r="D371" s="122" t="s">
        <v>1300</v>
      </c>
      <c r="E371" s="122" t="s">
        <v>1301</v>
      </c>
    </row>
    <row r="372" spans="1:5" x14ac:dyDescent="0.3">
      <c r="A372" s="121">
        <v>363</v>
      </c>
      <c r="B372" s="122" t="s">
        <v>647</v>
      </c>
      <c r="C372" s="123">
        <v>8527</v>
      </c>
      <c r="D372" s="122" t="s">
        <v>1302</v>
      </c>
      <c r="E372" s="122" t="s">
        <v>1303</v>
      </c>
    </row>
    <row r="373" spans="1:5" x14ac:dyDescent="0.3">
      <c r="A373" s="121">
        <v>364</v>
      </c>
      <c r="B373" s="122" t="s">
        <v>647</v>
      </c>
      <c r="C373" s="123">
        <v>8528</v>
      </c>
      <c r="D373" s="122" t="s">
        <v>1304</v>
      </c>
      <c r="E373" s="122" t="s">
        <v>1305</v>
      </c>
    </row>
    <row r="374" spans="1:5" x14ac:dyDescent="0.3">
      <c r="A374" s="121">
        <v>365</v>
      </c>
      <c r="B374" s="122" t="s">
        <v>647</v>
      </c>
      <c r="C374" s="123">
        <v>8529</v>
      </c>
      <c r="D374" s="122" t="s">
        <v>1306</v>
      </c>
      <c r="E374" s="122" t="s">
        <v>1307</v>
      </c>
    </row>
    <row r="375" spans="1:5" x14ac:dyDescent="0.3">
      <c r="A375" s="121">
        <v>366</v>
      </c>
      <c r="B375" s="122" t="s">
        <v>647</v>
      </c>
      <c r="C375" s="123">
        <v>8530</v>
      </c>
      <c r="D375" s="122" t="s">
        <v>1308</v>
      </c>
      <c r="E375" s="122" t="s">
        <v>1309</v>
      </c>
    </row>
    <row r="376" spans="1:5" x14ac:dyDescent="0.3">
      <c r="A376" s="121">
        <v>367</v>
      </c>
      <c r="B376" s="122" t="s">
        <v>647</v>
      </c>
      <c r="C376" s="123">
        <v>8531</v>
      </c>
      <c r="D376" s="122" t="s">
        <v>1310</v>
      </c>
      <c r="E376" s="122" t="s">
        <v>1311</v>
      </c>
    </row>
    <row r="377" spans="1:5" x14ac:dyDescent="0.3">
      <c r="A377" s="121">
        <v>368</v>
      </c>
      <c r="B377" s="122" t="s">
        <v>647</v>
      </c>
      <c r="C377" s="123">
        <v>8532</v>
      </c>
      <c r="D377" s="122" t="s">
        <v>1312</v>
      </c>
      <c r="E377" s="122" t="s">
        <v>1313</v>
      </c>
    </row>
    <row r="378" spans="1:5" x14ac:dyDescent="0.3">
      <c r="A378" s="121">
        <v>369</v>
      </c>
      <c r="B378" s="122" t="s">
        <v>647</v>
      </c>
      <c r="C378" s="123">
        <v>8533</v>
      </c>
      <c r="D378" s="122" t="s">
        <v>1314</v>
      </c>
      <c r="E378" s="122" t="s">
        <v>1315</v>
      </c>
    </row>
    <row r="379" spans="1:5" x14ac:dyDescent="0.3">
      <c r="A379" s="121">
        <v>370</v>
      </c>
      <c r="B379" s="122" t="s">
        <v>647</v>
      </c>
      <c r="C379" s="123">
        <v>8534</v>
      </c>
      <c r="D379" s="122" t="s">
        <v>1316</v>
      </c>
      <c r="E379" s="122" t="s">
        <v>1317</v>
      </c>
    </row>
    <row r="380" spans="1:5" x14ac:dyDescent="0.3">
      <c r="A380" s="121">
        <v>371</v>
      </c>
      <c r="B380" s="122" t="s">
        <v>647</v>
      </c>
      <c r="C380" s="123">
        <v>8535</v>
      </c>
      <c r="D380" s="122" t="s">
        <v>1318</v>
      </c>
      <c r="E380" s="122" t="s">
        <v>1319</v>
      </c>
    </row>
    <row r="381" spans="1:5" x14ac:dyDescent="0.3">
      <c r="A381" s="121">
        <v>372</v>
      </c>
      <c r="B381" s="122" t="s">
        <v>647</v>
      </c>
      <c r="C381" s="123">
        <v>8536</v>
      </c>
      <c r="D381" s="122" t="s">
        <v>1320</v>
      </c>
      <c r="E381" s="122" t="s">
        <v>1321</v>
      </c>
    </row>
    <row r="382" spans="1:5" x14ac:dyDescent="0.3">
      <c r="A382" s="121">
        <v>373</v>
      </c>
      <c r="B382" s="122" t="s">
        <v>647</v>
      </c>
      <c r="C382" s="123">
        <v>8537</v>
      </c>
      <c r="D382" s="122" t="s">
        <v>1322</v>
      </c>
      <c r="E382" s="122" t="s">
        <v>1323</v>
      </c>
    </row>
    <row r="383" spans="1:5" x14ac:dyDescent="0.3">
      <c r="A383" s="121">
        <v>374</v>
      </c>
      <c r="B383" s="122" t="s">
        <v>647</v>
      </c>
      <c r="C383" s="123">
        <v>8538</v>
      </c>
      <c r="D383" s="122" t="s">
        <v>1324</v>
      </c>
      <c r="E383" s="122" t="s">
        <v>1325</v>
      </c>
    </row>
    <row r="384" spans="1:5" x14ac:dyDescent="0.3">
      <c r="A384" s="121">
        <v>375</v>
      </c>
      <c r="B384" s="122" t="s">
        <v>647</v>
      </c>
      <c r="C384" s="123">
        <v>8539</v>
      </c>
      <c r="D384" s="122" t="s">
        <v>1326</v>
      </c>
      <c r="E384" s="122" t="s">
        <v>1327</v>
      </c>
    </row>
    <row r="385" spans="1:5" x14ac:dyDescent="0.3">
      <c r="A385" s="121">
        <v>376</v>
      </c>
      <c r="B385" s="122" t="s">
        <v>647</v>
      </c>
      <c r="C385" s="123">
        <v>8540</v>
      </c>
      <c r="D385" s="122" t="s">
        <v>1328</v>
      </c>
      <c r="E385" s="122" t="s">
        <v>1329</v>
      </c>
    </row>
    <row r="386" spans="1:5" x14ac:dyDescent="0.3">
      <c r="A386" s="121">
        <v>377</v>
      </c>
      <c r="B386" s="122" t="s">
        <v>647</v>
      </c>
      <c r="C386" s="123">
        <v>8541</v>
      </c>
      <c r="D386" s="122" t="s">
        <v>1330</v>
      </c>
      <c r="E386" s="122" t="s">
        <v>1331</v>
      </c>
    </row>
    <row r="387" spans="1:5" x14ac:dyDescent="0.3">
      <c r="A387" s="121">
        <v>378</v>
      </c>
      <c r="B387" s="122" t="s">
        <v>647</v>
      </c>
      <c r="C387" s="123">
        <v>8542</v>
      </c>
      <c r="D387" s="122" t="s">
        <v>1332</v>
      </c>
      <c r="E387" s="122" t="s">
        <v>1333</v>
      </c>
    </row>
    <row r="388" spans="1:5" x14ac:dyDescent="0.3">
      <c r="A388" s="121">
        <v>379</v>
      </c>
      <c r="B388" s="122" t="s">
        <v>647</v>
      </c>
      <c r="C388" s="123">
        <v>8543</v>
      </c>
      <c r="D388" s="122" t="s">
        <v>1334</v>
      </c>
      <c r="E388" s="122" t="s">
        <v>1335</v>
      </c>
    </row>
    <row r="389" spans="1:5" x14ac:dyDescent="0.3">
      <c r="A389" s="121">
        <v>380</v>
      </c>
      <c r="B389" s="122" t="s">
        <v>647</v>
      </c>
      <c r="C389" s="123">
        <v>8544</v>
      </c>
      <c r="D389" s="122" t="s">
        <v>1336</v>
      </c>
      <c r="E389" s="122" t="s">
        <v>1337</v>
      </c>
    </row>
    <row r="390" spans="1:5" x14ac:dyDescent="0.3">
      <c r="A390" s="121">
        <v>381</v>
      </c>
      <c r="B390" s="122" t="s">
        <v>647</v>
      </c>
      <c r="C390" s="123">
        <v>8545</v>
      </c>
      <c r="D390" s="122" t="s">
        <v>1338</v>
      </c>
      <c r="E390" s="122" t="s">
        <v>1339</v>
      </c>
    </row>
    <row r="391" spans="1:5" x14ac:dyDescent="0.3">
      <c r="A391" s="121">
        <v>382</v>
      </c>
      <c r="B391" s="122" t="s">
        <v>647</v>
      </c>
      <c r="C391" s="123">
        <v>8546</v>
      </c>
      <c r="D391" s="122" t="s">
        <v>1340</v>
      </c>
      <c r="E391" s="122" t="s">
        <v>1341</v>
      </c>
    </row>
    <row r="392" spans="1:5" x14ac:dyDescent="0.3">
      <c r="A392" s="121">
        <v>383</v>
      </c>
      <c r="B392" s="122" t="s">
        <v>647</v>
      </c>
      <c r="C392" s="123">
        <v>8547</v>
      </c>
      <c r="D392" s="122" t="s">
        <v>1342</v>
      </c>
      <c r="E392" s="122" t="s">
        <v>1343</v>
      </c>
    </row>
    <row r="393" spans="1:5" x14ac:dyDescent="0.3">
      <c r="A393" s="121">
        <v>384</v>
      </c>
      <c r="B393" s="122" t="s">
        <v>647</v>
      </c>
      <c r="C393" s="123">
        <v>8548</v>
      </c>
      <c r="D393" s="122" t="s">
        <v>1344</v>
      </c>
      <c r="E393" s="122" t="s">
        <v>1345</v>
      </c>
    </row>
    <row r="394" spans="1:5" x14ac:dyDescent="0.3">
      <c r="A394" s="121">
        <v>385</v>
      </c>
      <c r="B394" s="122" t="s">
        <v>647</v>
      </c>
      <c r="C394" s="123">
        <v>8549</v>
      </c>
      <c r="D394" s="122" t="s">
        <v>1346</v>
      </c>
      <c r="E394" s="122" t="s">
        <v>1347</v>
      </c>
    </row>
    <row r="395" spans="1:5" x14ac:dyDescent="0.3">
      <c r="A395" s="121">
        <v>386</v>
      </c>
      <c r="B395" s="122" t="s">
        <v>647</v>
      </c>
      <c r="C395" s="123">
        <v>8550</v>
      </c>
      <c r="D395" s="122" t="s">
        <v>1348</v>
      </c>
      <c r="E395" s="122" t="s">
        <v>1349</v>
      </c>
    </row>
    <row r="396" spans="1:5" x14ac:dyDescent="0.3">
      <c r="A396" s="121">
        <v>387</v>
      </c>
      <c r="B396" s="122" t="s">
        <v>647</v>
      </c>
      <c r="C396" s="123">
        <v>8551</v>
      </c>
      <c r="D396" s="122" t="s">
        <v>1350</v>
      </c>
      <c r="E396" s="122" t="s">
        <v>1351</v>
      </c>
    </row>
    <row r="397" spans="1:5" x14ac:dyDescent="0.3">
      <c r="A397" s="121">
        <v>388</v>
      </c>
      <c r="B397" s="122" t="s">
        <v>647</v>
      </c>
      <c r="C397" s="123">
        <v>8552</v>
      </c>
      <c r="D397" s="122" t="s">
        <v>1352</v>
      </c>
      <c r="E397" s="122" t="s">
        <v>1353</v>
      </c>
    </row>
    <row r="398" spans="1:5" x14ac:dyDescent="0.3">
      <c r="A398" s="121">
        <v>389</v>
      </c>
      <c r="B398" s="122" t="s">
        <v>647</v>
      </c>
      <c r="C398" s="123">
        <v>8553</v>
      </c>
      <c r="D398" s="122" t="s">
        <v>1354</v>
      </c>
      <c r="E398" s="122" t="s">
        <v>1355</v>
      </c>
    </row>
    <row r="399" spans="1:5" x14ac:dyDescent="0.3">
      <c r="A399" s="121">
        <v>390</v>
      </c>
      <c r="B399" s="122" t="s">
        <v>647</v>
      </c>
      <c r="C399" s="123">
        <v>8554</v>
      </c>
      <c r="D399" s="122" t="s">
        <v>1356</v>
      </c>
      <c r="E399" s="122" t="s">
        <v>1357</v>
      </c>
    </row>
    <row r="400" spans="1:5" x14ac:dyDescent="0.3">
      <c r="A400" s="121">
        <v>391</v>
      </c>
      <c r="B400" s="122" t="s">
        <v>647</v>
      </c>
      <c r="C400" s="123">
        <v>8555</v>
      </c>
      <c r="D400" s="122" t="s">
        <v>1358</v>
      </c>
      <c r="E400" s="122" t="s">
        <v>1359</v>
      </c>
    </row>
    <row r="401" spans="1:5" x14ac:dyDescent="0.3">
      <c r="A401" s="121">
        <v>392</v>
      </c>
      <c r="B401" s="122" t="s">
        <v>647</v>
      </c>
      <c r="C401" s="123">
        <v>8556</v>
      </c>
      <c r="D401" s="122" t="s">
        <v>1360</v>
      </c>
      <c r="E401" s="122" t="s">
        <v>1361</v>
      </c>
    </row>
    <row r="402" spans="1:5" x14ac:dyDescent="0.3">
      <c r="A402" s="121">
        <v>393</v>
      </c>
      <c r="B402" s="122" t="s">
        <v>647</v>
      </c>
      <c r="C402" s="123">
        <v>8557</v>
      </c>
      <c r="D402" s="122" t="s">
        <v>1362</v>
      </c>
      <c r="E402" s="122" t="s">
        <v>1363</v>
      </c>
    </row>
    <row r="403" spans="1:5" x14ac:dyDescent="0.3">
      <c r="A403" s="121">
        <v>394</v>
      </c>
      <c r="B403" s="122" t="s">
        <v>647</v>
      </c>
      <c r="C403" s="123">
        <v>8558</v>
      </c>
      <c r="D403" s="122" t="s">
        <v>1364</v>
      </c>
      <c r="E403" s="122" t="s">
        <v>1365</v>
      </c>
    </row>
    <row r="404" spans="1:5" x14ac:dyDescent="0.3">
      <c r="A404" s="121">
        <v>395</v>
      </c>
      <c r="B404" s="122" t="s">
        <v>647</v>
      </c>
      <c r="C404" s="123">
        <v>8559</v>
      </c>
      <c r="D404" s="122" t="s">
        <v>1366</v>
      </c>
      <c r="E404" s="122" t="s">
        <v>1367</v>
      </c>
    </row>
    <row r="405" spans="1:5" x14ac:dyDescent="0.3">
      <c r="A405" s="121">
        <v>396</v>
      </c>
      <c r="B405" s="122" t="s">
        <v>647</v>
      </c>
      <c r="C405" s="123">
        <v>8560</v>
      </c>
      <c r="D405" s="122" t="s">
        <v>1368</v>
      </c>
      <c r="E405" s="122" t="s">
        <v>1369</v>
      </c>
    </row>
    <row r="406" spans="1:5" x14ac:dyDescent="0.3">
      <c r="A406" s="121">
        <v>397</v>
      </c>
      <c r="B406" s="122" t="s">
        <v>647</v>
      </c>
      <c r="C406" s="123">
        <v>8561</v>
      </c>
      <c r="D406" s="122" t="s">
        <v>1370</v>
      </c>
      <c r="E406" s="122" t="s">
        <v>1371</v>
      </c>
    </row>
    <row r="407" spans="1:5" x14ac:dyDescent="0.3">
      <c r="A407" s="121">
        <v>398</v>
      </c>
      <c r="B407" s="122" t="s">
        <v>647</v>
      </c>
      <c r="C407" s="123">
        <v>8562</v>
      </c>
      <c r="D407" s="122" t="s">
        <v>1372</v>
      </c>
      <c r="E407" s="122" t="s">
        <v>1373</v>
      </c>
    </row>
    <row r="408" spans="1:5" x14ac:dyDescent="0.3">
      <c r="A408" s="121">
        <v>399</v>
      </c>
      <c r="B408" s="122" t="s">
        <v>647</v>
      </c>
      <c r="C408" s="123">
        <v>8563</v>
      </c>
      <c r="D408" s="122" t="s">
        <v>1374</v>
      </c>
      <c r="E408" s="122" t="s">
        <v>1375</v>
      </c>
    </row>
    <row r="409" spans="1:5" x14ac:dyDescent="0.3">
      <c r="A409" s="121">
        <v>400</v>
      </c>
      <c r="B409" s="122" t="s">
        <v>647</v>
      </c>
      <c r="C409" s="123">
        <v>8564</v>
      </c>
      <c r="D409" s="122" t="s">
        <v>1376</v>
      </c>
      <c r="E409" s="122" t="s">
        <v>1377</v>
      </c>
    </row>
    <row r="410" spans="1:5" x14ac:dyDescent="0.3">
      <c r="A410" s="121">
        <v>401</v>
      </c>
      <c r="B410" s="122" t="s">
        <v>647</v>
      </c>
      <c r="C410" s="123">
        <v>8565</v>
      </c>
      <c r="D410" s="122" t="s">
        <v>1378</v>
      </c>
      <c r="E410" s="122" t="s">
        <v>1379</v>
      </c>
    </row>
    <row r="411" spans="1:5" x14ac:dyDescent="0.3">
      <c r="A411" s="121">
        <v>402</v>
      </c>
      <c r="B411" s="122" t="s">
        <v>647</v>
      </c>
      <c r="C411" s="123">
        <v>8566</v>
      </c>
      <c r="D411" s="122" t="s">
        <v>1380</v>
      </c>
      <c r="E411" s="122" t="s">
        <v>1381</v>
      </c>
    </row>
    <row r="412" spans="1:5" x14ac:dyDescent="0.3">
      <c r="A412" s="121">
        <v>403</v>
      </c>
      <c r="B412" s="122" t="s">
        <v>647</v>
      </c>
      <c r="C412" s="123">
        <v>8567</v>
      </c>
      <c r="D412" s="122" t="s">
        <v>1382</v>
      </c>
      <c r="E412" s="122" t="s">
        <v>1383</v>
      </c>
    </row>
    <row r="413" spans="1:5" x14ac:dyDescent="0.3">
      <c r="A413" s="121">
        <v>404</v>
      </c>
      <c r="B413" s="122" t="s">
        <v>647</v>
      </c>
      <c r="C413" s="123">
        <v>8568</v>
      </c>
      <c r="D413" s="122" t="s">
        <v>1384</v>
      </c>
      <c r="E413" s="122" t="s">
        <v>1385</v>
      </c>
    </row>
    <row r="414" spans="1:5" x14ac:dyDescent="0.3">
      <c r="A414" s="121">
        <v>405</v>
      </c>
      <c r="B414" s="122" t="s">
        <v>647</v>
      </c>
      <c r="C414" s="123">
        <v>8569</v>
      </c>
      <c r="D414" s="122" t="s">
        <v>1386</v>
      </c>
      <c r="E414" s="122" t="s">
        <v>1387</v>
      </c>
    </row>
    <row r="415" spans="1:5" x14ac:dyDescent="0.3">
      <c r="A415" s="121">
        <v>406</v>
      </c>
      <c r="B415" s="122" t="s">
        <v>647</v>
      </c>
      <c r="C415" s="123">
        <v>8570</v>
      </c>
      <c r="D415" s="122" t="s">
        <v>1388</v>
      </c>
      <c r="E415" s="122" t="s">
        <v>1389</v>
      </c>
    </row>
    <row r="416" spans="1:5" x14ac:dyDescent="0.3">
      <c r="A416" s="121">
        <v>407</v>
      </c>
      <c r="B416" s="122" t="s">
        <v>647</v>
      </c>
      <c r="C416" s="123">
        <v>8571</v>
      </c>
      <c r="D416" s="122" t="s">
        <v>1390</v>
      </c>
      <c r="E416" s="122" t="s">
        <v>1391</v>
      </c>
    </row>
    <row r="417" spans="1:5" x14ac:dyDescent="0.3">
      <c r="A417" s="121">
        <v>408</v>
      </c>
      <c r="B417" s="122" t="s">
        <v>647</v>
      </c>
      <c r="C417" s="123">
        <v>8572</v>
      </c>
      <c r="D417" s="122" t="s">
        <v>1392</v>
      </c>
      <c r="E417" s="122" t="s">
        <v>1393</v>
      </c>
    </row>
    <row r="418" spans="1:5" x14ac:dyDescent="0.3">
      <c r="A418" s="121">
        <v>409</v>
      </c>
      <c r="B418" s="122" t="s">
        <v>647</v>
      </c>
      <c r="C418" s="123">
        <v>8573</v>
      </c>
      <c r="D418" s="122" t="s">
        <v>1394</v>
      </c>
      <c r="E418" s="122" t="s">
        <v>1395</v>
      </c>
    </row>
    <row r="419" spans="1:5" x14ac:dyDescent="0.3">
      <c r="A419" s="121">
        <v>410</v>
      </c>
      <c r="B419" s="122" t="s">
        <v>647</v>
      </c>
      <c r="C419" s="123">
        <v>8574</v>
      </c>
      <c r="D419" s="122" t="s">
        <v>1396</v>
      </c>
      <c r="E419" s="122" t="s">
        <v>1397</v>
      </c>
    </row>
    <row r="420" spans="1:5" x14ac:dyDescent="0.3">
      <c r="A420" s="121">
        <v>411</v>
      </c>
      <c r="B420" s="122" t="s">
        <v>647</v>
      </c>
      <c r="C420" s="123">
        <v>8575</v>
      </c>
      <c r="D420" s="122" t="s">
        <v>1398</v>
      </c>
      <c r="E420" s="122" t="s">
        <v>1399</v>
      </c>
    </row>
    <row r="421" spans="1:5" x14ac:dyDescent="0.3">
      <c r="A421" s="121">
        <v>412</v>
      </c>
      <c r="B421" s="122" t="s">
        <v>647</v>
      </c>
      <c r="C421" s="123">
        <v>8576</v>
      </c>
      <c r="D421" s="122" t="s">
        <v>1400</v>
      </c>
      <c r="E421" s="122" t="s">
        <v>1401</v>
      </c>
    </row>
    <row r="422" spans="1:5" x14ac:dyDescent="0.3">
      <c r="A422" s="121">
        <v>413</v>
      </c>
      <c r="B422" s="122" t="s">
        <v>647</v>
      </c>
      <c r="C422" s="123">
        <v>8577</v>
      </c>
      <c r="D422" s="122" t="s">
        <v>1402</v>
      </c>
      <c r="E422" s="122" t="s">
        <v>1403</v>
      </c>
    </row>
    <row r="423" spans="1:5" x14ac:dyDescent="0.3">
      <c r="A423" s="121">
        <v>414</v>
      </c>
      <c r="B423" s="122" t="s">
        <v>647</v>
      </c>
      <c r="C423" s="123">
        <v>8578</v>
      </c>
      <c r="D423" s="122" t="s">
        <v>1404</v>
      </c>
      <c r="E423" s="122" t="s">
        <v>1405</v>
      </c>
    </row>
    <row r="424" spans="1:5" x14ac:dyDescent="0.3">
      <c r="A424" s="121">
        <v>415</v>
      </c>
      <c r="B424" s="122" t="s">
        <v>647</v>
      </c>
      <c r="C424" s="123">
        <v>8579</v>
      </c>
      <c r="D424" s="122" t="s">
        <v>1406</v>
      </c>
      <c r="E424" s="122" t="s">
        <v>1407</v>
      </c>
    </row>
    <row r="425" spans="1:5" x14ac:dyDescent="0.3">
      <c r="A425" s="121">
        <v>416</v>
      </c>
      <c r="B425" s="122" t="s">
        <v>647</v>
      </c>
      <c r="C425" s="123">
        <v>8580</v>
      </c>
      <c r="D425" s="122" t="s">
        <v>1408</v>
      </c>
      <c r="E425" s="122" t="s">
        <v>1409</v>
      </c>
    </row>
    <row r="426" spans="1:5" x14ac:dyDescent="0.3">
      <c r="A426" s="121">
        <v>417</v>
      </c>
      <c r="B426" s="122" t="s">
        <v>647</v>
      </c>
      <c r="C426" s="123">
        <v>8581</v>
      </c>
      <c r="D426" s="122" t="s">
        <v>1410</v>
      </c>
      <c r="E426" s="122" t="s">
        <v>1411</v>
      </c>
    </row>
    <row r="427" spans="1:5" x14ac:dyDescent="0.3">
      <c r="A427" s="121">
        <v>418</v>
      </c>
      <c r="B427" s="122" t="s">
        <v>647</v>
      </c>
      <c r="C427" s="123">
        <v>8582</v>
      </c>
      <c r="D427" s="122" t="s">
        <v>1412</v>
      </c>
      <c r="E427" s="122" t="s">
        <v>1413</v>
      </c>
    </row>
    <row r="428" spans="1:5" x14ac:dyDescent="0.3">
      <c r="A428" s="121">
        <v>419</v>
      </c>
      <c r="B428" s="122" t="s">
        <v>647</v>
      </c>
      <c r="C428" s="123">
        <v>8583</v>
      </c>
      <c r="D428" s="122" t="s">
        <v>1414</v>
      </c>
      <c r="E428" s="122" t="s">
        <v>1415</v>
      </c>
    </row>
    <row r="429" spans="1:5" x14ac:dyDescent="0.3">
      <c r="A429" s="121">
        <v>420</v>
      </c>
      <c r="B429" s="122" t="s">
        <v>647</v>
      </c>
      <c r="C429" s="123">
        <v>8584</v>
      </c>
      <c r="D429" s="122" t="s">
        <v>1416</v>
      </c>
      <c r="E429" s="122" t="s">
        <v>1417</v>
      </c>
    </row>
    <row r="430" spans="1:5" x14ac:dyDescent="0.3">
      <c r="A430" s="121">
        <v>421</v>
      </c>
      <c r="B430" s="122" t="s">
        <v>647</v>
      </c>
      <c r="C430" s="123">
        <v>8585</v>
      </c>
      <c r="D430" s="122" t="s">
        <v>1418</v>
      </c>
      <c r="E430" s="122" t="s">
        <v>1419</v>
      </c>
    </row>
    <row r="431" spans="1:5" x14ac:dyDescent="0.3">
      <c r="A431" s="121">
        <v>422</v>
      </c>
      <c r="B431" s="122" t="s">
        <v>647</v>
      </c>
      <c r="C431" s="123">
        <v>8586</v>
      </c>
      <c r="D431" s="122" t="s">
        <v>1420</v>
      </c>
      <c r="E431" s="122" t="s">
        <v>1421</v>
      </c>
    </row>
    <row r="432" spans="1:5" x14ac:dyDescent="0.3">
      <c r="A432" s="121">
        <v>423</v>
      </c>
      <c r="B432" s="122" t="s">
        <v>647</v>
      </c>
      <c r="C432" s="123">
        <v>8587</v>
      </c>
      <c r="D432" s="122" t="s">
        <v>1422</v>
      </c>
      <c r="E432" s="122" t="s">
        <v>1423</v>
      </c>
    </row>
    <row r="433" spans="1:5" x14ac:dyDescent="0.3">
      <c r="A433" s="121">
        <v>424</v>
      </c>
      <c r="B433" s="122" t="s">
        <v>647</v>
      </c>
      <c r="C433" s="123">
        <v>8588</v>
      </c>
      <c r="D433" s="122" t="s">
        <v>1424</v>
      </c>
      <c r="E433" s="122" t="s">
        <v>1425</v>
      </c>
    </row>
    <row r="434" spans="1:5" x14ac:dyDescent="0.3">
      <c r="A434" s="121">
        <v>425</v>
      </c>
      <c r="B434" s="122" t="s">
        <v>647</v>
      </c>
      <c r="C434" s="123">
        <v>8589</v>
      </c>
      <c r="D434" s="122" t="s">
        <v>1426</v>
      </c>
      <c r="E434" s="122" t="s">
        <v>1427</v>
      </c>
    </row>
    <row r="435" spans="1:5" x14ac:dyDescent="0.3">
      <c r="A435" s="121">
        <v>426</v>
      </c>
      <c r="B435" s="122" t="s">
        <v>647</v>
      </c>
      <c r="C435" s="123">
        <v>8590</v>
      </c>
      <c r="D435" s="122" t="s">
        <v>1428</v>
      </c>
      <c r="E435" s="122" t="s">
        <v>1429</v>
      </c>
    </row>
    <row r="436" spans="1:5" x14ac:dyDescent="0.3">
      <c r="A436" s="121">
        <v>427</v>
      </c>
      <c r="B436" s="122" t="s">
        <v>647</v>
      </c>
      <c r="C436" s="123">
        <v>8591</v>
      </c>
      <c r="D436" s="122" t="s">
        <v>1430</v>
      </c>
      <c r="E436" s="122" t="s">
        <v>1431</v>
      </c>
    </row>
    <row r="437" spans="1:5" x14ac:dyDescent="0.3">
      <c r="A437" s="121">
        <v>428</v>
      </c>
      <c r="B437" s="122" t="s">
        <v>647</v>
      </c>
      <c r="C437" s="123">
        <v>8592</v>
      </c>
      <c r="D437" s="122" t="s">
        <v>1432</v>
      </c>
      <c r="E437" s="122" t="s">
        <v>1433</v>
      </c>
    </row>
    <row r="438" spans="1:5" x14ac:dyDescent="0.3">
      <c r="A438" s="121">
        <v>429</v>
      </c>
      <c r="B438" s="122" t="s">
        <v>647</v>
      </c>
      <c r="C438" s="123">
        <v>8593</v>
      </c>
      <c r="D438" s="122" t="s">
        <v>1434</v>
      </c>
      <c r="E438" s="122" t="s">
        <v>1435</v>
      </c>
    </row>
    <row r="439" spans="1:5" x14ac:dyDescent="0.3">
      <c r="A439" s="121">
        <v>430</v>
      </c>
      <c r="B439" s="122" t="s">
        <v>647</v>
      </c>
      <c r="C439" s="123">
        <v>8594</v>
      </c>
      <c r="D439" s="122" t="s">
        <v>1436</v>
      </c>
      <c r="E439" s="122" t="s">
        <v>1437</v>
      </c>
    </row>
    <row r="440" spans="1:5" x14ac:dyDescent="0.3">
      <c r="A440" s="121">
        <v>431</v>
      </c>
      <c r="B440" s="122" t="s">
        <v>647</v>
      </c>
      <c r="C440" s="123">
        <v>8595</v>
      </c>
      <c r="D440" s="122" t="s">
        <v>1438</v>
      </c>
      <c r="E440" s="122" t="s">
        <v>1439</v>
      </c>
    </row>
    <row r="441" spans="1:5" x14ac:dyDescent="0.3">
      <c r="A441" s="121">
        <v>432</v>
      </c>
      <c r="B441" s="122" t="s">
        <v>647</v>
      </c>
      <c r="C441" s="123">
        <v>8596</v>
      </c>
      <c r="D441" s="122" t="s">
        <v>1440</v>
      </c>
      <c r="E441" s="122" t="s">
        <v>1441</v>
      </c>
    </row>
    <row r="442" spans="1:5" x14ac:dyDescent="0.3">
      <c r="A442" s="121">
        <v>433</v>
      </c>
      <c r="B442" s="122" t="s">
        <v>647</v>
      </c>
      <c r="C442" s="123">
        <v>8597</v>
      </c>
      <c r="D442" s="122" t="s">
        <v>1442</v>
      </c>
      <c r="E442" s="122" t="s">
        <v>1443</v>
      </c>
    </row>
    <row r="443" spans="1:5" x14ac:dyDescent="0.3">
      <c r="A443" s="121">
        <v>434</v>
      </c>
      <c r="B443" s="122" t="s">
        <v>647</v>
      </c>
      <c r="C443" s="123">
        <v>8598</v>
      </c>
      <c r="D443" s="122" t="s">
        <v>1444</v>
      </c>
      <c r="E443" s="122" t="s">
        <v>1445</v>
      </c>
    </row>
    <row r="444" spans="1:5" x14ac:dyDescent="0.3">
      <c r="A444" s="121">
        <v>435</v>
      </c>
      <c r="B444" s="122" t="s">
        <v>647</v>
      </c>
      <c r="C444" s="123">
        <v>8599</v>
      </c>
      <c r="D444" s="122" t="s">
        <v>1446</v>
      </c>
      <c r="E444" s="122" t="s">
        <v>1447</v>
      </c>
    </row>
    <row r="445" spans="1:5" x14ac:dyDescent="0.3">
      <c r="A445" s="121">
        <v>436</v>
      </c>
      <c r="B445" s="122" t="s">
        <v>647</v>
      </c>
      <c r="C445" s="123">
        <v>8600</v>
      </c>
      <c r="D445" s="122" t="s">
        <v>1448</v>
      </c>
      <c r="E445" s="122" t="s">
        <v>1449</v>
      </c>
    </row>
    <row r="446" spans="1:5" x14ac:dyDescent="0.3">
      <c r="A446" s="121">
        <v>437</v>
      </c>
      <c r="B446" s="122" t="s">
        <v>647</v>
      </c>
      <c r="C446" s="123">
        <v>8601</v>
      </c>
      <c r="D446" s="122" t="s">
        <v>1450</v>
      </c>
      <c r="E446" s="122" t="s">
        <v>1451</v>
      </c>
    </row>
    <row r="447" spans="1:5" x14ac:dyDescent="0.3">
      <c r="A447" s="121">
        <v>438</v>
      </c>
      <c r="B447" s="122" t="s">
        <v>647</v>
      </c>
      <c r="C447" s="123">
        <v>8602</v>
      </c>
      <c r="D447" s="122" t="s">
        <v>1452</v>
      </c>
      <c r="E447" s="122" t="s">
        <v>1453</v>
      </c>
    </row>
    <row r="448" spans="1:5" x14ac:dyDescent="0.3">
      <c r="A448" s="121">
        <v>439</v>
      </c>
      <c r="B448" s="122" t="s">
        <v>647</v>
      </c>
      <c r="C448" s="123">
        <v>8603</v>
      </c>
      <c r="D448" s="122" t="s">
        <v>1454</v>
      </c>
      <c r="E448" s="122" t="s">
        <v>1455</v>
      </c>
    </row>
    <row r="449" spans="1:5" x14ac:dyDescent="0.3">
      <c r="A449" s="121">
        <v>440</v>
      </c>
      <c r="B449" s="122" t="s">
        <v>647</v>
      </c>
      <c r="C449" s="123">
        <v>8604</v>
      </c>
      <c r="D449" s="122" t="s">
        <v>1456</v>
      </c>
      <c r="E449" s="122" t="s">
        <v>1457</v>
      </c>
    </row>
    <row r="450" spans="1:5" x14ac:dyDescent="0.3">
      <c r="A450" s="121">
        <v>441</v>
      </c>
      <c r="B450" s="122" t="s">
        <v>647</v>
      </c>
      <c r="C450" s="123">
        <v>8605</v>
      </c>
      <c r="D450" s="122" t="s">
        <v>1458</v>
      </c>
      <c r="E450" s="122" t="s">
        <v>1459</v>
      </c>
    </row>
    <row r="451" spans="1:5" x14ac:dyDescent="0.3">
      <c r="A451" s="121">
        <v>442</v>
      </c>
      <c r="B451" s="122" t="s">
        <v>647</v>
      </c>
      <c r="C451" s="123">
        <v>8606</v>
      </c>
      <c r="D451" s="122" t="s">
        <v>1460</v>
      </c>
      <c r="E451" s="122" t="s">
        <v>1461</v>
      </c>
    </row>
    <row r="452" spans="1:5" x14ac:dyDescent="0.3">
      <c r="A452" s="121">
        <v>443</v>
      </c>
      <c r="B452" s="122" t="s">
        <v>647</v>
      </c>
      <c r="C452" s="123">
        <v>8607</v>
      </c>
      <c r="D452" s="122" t="s">
        <v>1462</v>
      </c>
      <c r="E452" s="122" t="s">
        <v>1463</v>
      </c>
    </row>
    <row r="453" spans="1:5" x14ac:dyDescent="0.3">
      <c r="A453" s="121">
        <v>444</v>
      </c>
      <c r="B453" s="122" t="s">
        <v>647</v>
      </c>
      <c r="C453" s="123">
        <v>8608</v>
      </c>
      <c r="D453" s="122" t="s">
        <v>1464</v>
      </c>
      <c r="E453" s="122" t="s">
        <v>1465</v>
      </c>
    </row>
    <row r="454" spans="1:5" x14ac:dyDescent="0.3">
      <c r="A454" s="121">
        <v>445</v>
      </c>
      <c r="B454" s="122" t="s">
        <v>647</v>
      </c>
      <c r="C454" s="123">
        <v>8609</v>
      </c>
      <c r="D454" s="122" t="s">
        <v>1466</v>
      </c>
      <c r="E454" s="122" t="s">
        <v>1467</v>
      </c>
    </row>
    <row r="455" spans="1:5" x14ac:dyDescent="0.3">
      <c r="A455" s="121">
        <v>446</v>
      </c>
      <c r="B455" s="122" t="s">
        <v>647</v>
      </c>
      <c r="C455" s="123">
        <v>8610</v>
      </c>
      <c r="D455" s="122" t="s">
        <v>1468</v>
      </c>
      <c r="E455" s="122" t="s">
        <v>1469</v>
      </c>
    </row>
    <row r="456" spans="1:5" x14ac:dyDescent="0.3">
      <c r="A456" s="121">
        <v>447</v>
      </c>
      <c r="B456" s="122" t="s">
        <v>647</v>
      </c>
      <c r="C456" s="123">
        <v>8611</v>
      </c>
      <c r="D456" s="122" t="s">
        <v>1470</v>
      </c>
      <c r="E456" s="122" t="s">
        <v>1471</v>
      </c>
    </row>
    <row r="457" spans="1:5" x14ac:dyDescent="0.3">
      <c r="A457" s="121">
        <v>448</v>
      </c>
      <c r="B457" s="122" t="s">
        <v>647</v>
      </c>
      <c r="C457" s="123">
        <v>8612</v>
      </c>
      <c r="D457" s="122" t="s">
        <v>1472</v>
      </c>
      <c r="E457" s="122" t="s">
        <v>1473</v>
      </c>
    </row>
    <row r="458" spans="1:5" x14ac:dyDescent="0.3">
      <c r="A458" s="121">
        <v>449</v>
      </c>
      <c r="B458" s="122" t="s">
        <v>647</v>
      </c>
      <c r="C458" s="123">
        <v>8613</v>
      </c>
      <c r="D458" s="122" t="s">
        <v>1474</v>
      </c>
      <c r="E458" s="122" t="s">
        <v>1475</v>
      </c>
    </row>
    <row r="459" spans="1:5" x14ac:dyDescent="0.3">
      <c r="A459" s="121">
        <v>450</v>
      </c>
      <c r="B459" s="122" t="s">
        <v>647</v>
      </c>
      <c r="C459" s="123">
        <v>8614</v>
      </c>
      <c r="D459" s="122" t="s">
        <v>1476</v>
      </c>
      <c r="E459" s="122" t="s">
        <v>1477</v>
      </c>
    </row>
    <row r="460" spans="1:5" x14ac:dyDescent="0.3">
      <c r="A460" s="121">
        <v>451</v>
      </c>
      <c r="B460" s="122" t="s">
        <v>647</v>
      </c>
      <c r="C460" s="123">
        <v>8615</v>
      </c>
      <c r="D460" s="122" t="s">
        <v>1478</v>
      </c>
      <c r="E460" s="122" t="s">
        <v>1479</v>
      </c>
    </row>
    <row r="461" spans="1:5" x14ac:dyDescent="0.3">
      <c r="A461" s="121">
        <v>452</v>
      </c>
      <c r="B461" s="122" t="s">
        <v>647</v>
      </c>
      <c r="C461" s="123">
        <v>8616</v>
      </c>
      <c r="D461" s="122" t="s">
        <v>1480</v>
      </c>
      <c r="E461" s="122" t="s">
        <v>1481</v>
      </c>
    </row>
    <row r="462" spans="1:5" x14ac:dyDescent="0.3">
      <c r="A462" s="121">
        <v>453</v>
      </c>
      <c r="B462" s="122" t="s">
        <v>647</v>
      </c>
      <c r="C462" s="123">
        <v>8617</v>
      </c>
      <c r="D462" s="122" t="s">
        <v>1482</v>
      </c>
      <c r="E462" s="122" t="s">
        <v>1483</v>
      </c>
    </row>
    <row r="463" spans="1:5" x14ac:dyDescent="0.3">
      <c r="A463" s="121">
        <v>454</v>
      </c>
      <c r="B463" s="122" t="s">
        <v>647</v>
      </c>
      <c r="C463" s="123">
        <v>8618</v>
      </c>
      <c r="D463" s="122" t="s">
        <v>1484</v>
      </c>
      <c r="E463" s="122" t="s">
        <v>1485</v>
      </c>
    </row>
    <row r="464" spans="1:5" x14ac:dyDescent="0.3">
      <c r="A464" s="121">
        <v>455</v>
      </c>
      <c r="B464" s="122" t="s">
        <v>647</v>
      </c>
      <c r="C464" s="123">
        <v>8619</v>
      </c>
      <c r="D464" s="122" t="s">
        <v>1486</v>
      </c>
      <c r="E464" s="122" t="s">
        <v>1487</v>
      </c>
    </row>
    <row r="465" spans="1:5" x14ac:dyDescent="0.3">
      <c r="A465" s="121">
        <v>456</v>
      </c>
      <c r="B465" s="122" t="s">
        <v>647</v>
      </c>
      <c r="C465" s="123">
        <v>8620</v>
      </c>
      <c r="D465" s="122" t="s">
        <v>1488</v>
      </c>
      <c r="E465" s="122" t="s">
        <v>1489</v>
      </c>
    </row>
    <row r="466" spans="1:5" x14ac:dyDescent="0.3">
      <c r="A466" s="121">
        <v>457</v>
      </c>
      <c r="B466" s="122" t="s">
        <v>647</v>
      </c>
      <c r="C466" s="123">
        <v>8621</v>
      </c>
      <c r="D466" s="122" t="s">
        <v>1490</v>
      </c>
      <c r="E466" s="122" t="s">
        <v>1491</v>
      </c>
    </row>
    <row r="467" spans="1:5" x14ac:dyDescent="0.3">
      <c r="A467" s="121">
        <v>458</v>
      </c>
      <c r="B467" s="122" t="s">
        <v>647</v>
      </c>
      <c r="C467" s="123">
        <v>8622</v>
      </c>
      <c r="D467" s="122" t="s">
        <v>1492</v>
      </c>
      <c r="E467" s="122" t="s">
        <v>1493</v>
      </c>
    </row>
    <row r="468" spans="1:5" x14ac:dyDescent="0.3">
      <c r="A468" s="121">
        <v>459</v>
      </c>
      <c r="B468" s="122" t="s">
        <v>647</v>
      </c>
      <c r="C468" s="123">
        <v>8623</v>
      </c>
      <c r="D468" s="122" t="s">
        <v>1494</v>
      </c>
      <c r="E468" s="122" t="s">
        <v>1495</v>
      </c>
    </row>
    <row r="469" spans="1:5" x14ac:dyDescent="0.3">
      <c r="A469" s="121">
        <v>460</v>
      </c>
      <c r="B469" s="122" t="s">
        <v>647</v>
      </c>
      <c r="C469" s="123">
        <v>8624</v>
      </c>
      <c r="D469" s="122" t="s">
        <v>1496</v>
      </c>
      <c r="E469" s="122" t="s">
        <v>1497</v>
      </c>
    </row>
    <row r="470" spans="1:5" x14ac:dyDescent="0.3">
      <c r="A470" s="121">
        <v>461</v>
      </c>
      <c r="B470" s="122" t="s">
        <v>647</v>
      </c>
      <c r="C470" s="123">
        <v>8625</v>
      </c>
      <c r="D470" s="122" t="s">
        <v>1498</v>
      </c>
      <c r="E470" s="122" t="s">
        <v>1499</v>
      </c>
    </row>
    <row r="471" spans="1:5" x14ac:dyDescent="0.3">
      <c r="A471" s="121">
        <v>462</v>
      </c>
      <c r="B471" s="122" t="s">
        <v>647</v>
      </c>
      <c r="C471" s="123">
        <v>8626</v>
      </c>
      <c r="D471" s="122" t="s">
        <v>1500</v>
      </c>
      <c r="E471" s="122" t="s">
        <v>1501</v>
      </c>
    </row>
    <row r="472" spans="1:5" x14ac:dyDescent="0.3">
      <c r="A472" s="121">
        <v>463</v>
      </c>
      <c r="B472" s="122" t="s">
        <v>647</v>
      </c>
      <c r="C472" s="123">
        <v>8627</v>
      </c>
      <c r="D472" s="122" t="s">
        <v>1502</v>
      </c>
      <c r="E472" s="122" t="s">
        <v>1503</v>
      </c>
    </row>
    <row r="473" spans="1:5" x14ac:dyDescent="0.3">
      <c r="A473" s="121">
        <v>464</v>
      </c>
      <c r="B473" s="122" t="s">
        <v>647</v>
      </c>
      <c r="C473" s="123">
        <v>8628</v>
      </c>
      <c r="D473" s="122" t="s">
        <v>1504</v>
      </c>
      <c r="E473" s="122" t="s">
        <v>1505</v>
      </c>
    </row>
    <row r="474" spans="1:5" x14ac:dyDescent="0.3">
      <c r="A474" s="121">
        <v>465</v>
      </c>
      <c r="B474" s="122" t="s">
        <v>647</v>
      </c>
      <c r="C474" s="123">
        <v>8629</v>
      </c>
      <c r="D474" s="122" t="s">
        <v>1506</v>
      </c>
      <c r="E474" s="122" t="s">
        <v>1507</v>
      </c>
    </row>
    <row r="475" spans="1:5" x14ac:dyDescent="0.3">
      <c r="A475" s="121">
        <v>466</v>
      </c>
      <c r="B475" s="122" t="s">
        <v>647</v>
      </c>
      <c r="C475" s="123">
        <v>8630</v>
      </c>
      <c r="D475" s="122" t="s">
        <v>1508</v>
      </c>
      <c r="E475" s="122" t="s">
        <v>1509</v>
      </c>
    </row>
    <row r="476" spans="1:5" x14ac:dyDescent="0.3">
      <c r="A476" s="121">
        <v>467</v>
      </c>
      <c r="B476" s="122" t="s">
        <v>647</v>
      </c>
      <c r="C476" s="123">
        <v>8631</v>
      </c>
      <c r="D476" s="122" t="s">
        <v>1510</v>
      </c>
      <c r="E476" s="122" t="s">
        <v>1511</v>
      </c>
    </row>
    <row r="477" spans="1:5" x14ac:dyDescent="0.3">
      <c r="A477" s="121">
        <v>468</v>
      </c>
      <c r="B477" s="122" t="s">
        <v>647</v>
      </c>
      <c r="C477" s="123">
        <v>8632</v>
      </c>
      <c r="D477" s="122" t="s">
        <v>1512</v>
      </c>
      <c r="E477" s="122" t="s">
        <v>1513</v>
      </c>
    </row>
    <row r="478" spans="1:5" x14ac:dyDescent="0.3">
      <c r="A478" s="121">
        <v>469</v>
      </c>
      <c r="B478" s="122" t="s">
        <v>647</v>
      </c>
      <c r="C478" s="123">
        <v>8633</v>
      </c>
      <c r="D478" s="122" t="s">
        <v>1514</v>
      </c>
      <c r="E478" s="122" t="s">
        <v>1515</v>
      </c>
    </row>
    <row r="479" spans="1:5" x14ac:dyDescent="0.3">
      <c r="A479" s="121">
        <v>470</v>
      </c>
      <c r="B479" s="122" t="s">
        <v>647</v>
      </c>
      <c r="C479" s="123">
        <v>8634</v>
      </c>
      <c r="D479" s="122" t="s">
        <v>1516</v>
      </c>
      <c r="E479" s="122" t="s">
        <v>1517</v>
      </c>
    </row>
    <row r="480" spans="1:5" x14ac:dyDescent="0.3">
      <c r="A480" s="121">
        <v>471</v>
      </c>
      <c r="B480" s="122" t="s">
        <v>647</v>
      </c>
      <c r="C480" s="123">
        <v>8635</v>
      </c>
      <c r="D480" s="122" t="s">
        <v>1518</v>
      </c>
      <c r="E480" s="122" t="s">
        <v>1519</v>
      </c>
    </row>
    <row r="481" spans="1:5" x14ac:dyDescent="0.3">
      <c r="A481" s="121">
        <v>472</v>
      </c>
      <c r="B481" s="122" t="s">
        <v>647</v>
      </c>
      <c r="C481" s="123">
        <v>8636</v>
      </c>
      <c r="D481" s="122" t="s">
        <v>1520</v>
      </c>
      <c r="E481" s="122" t="s">
        <v>1521</v>
      </c>
    </row>
    <row r="482" spans="1:5" x14ac:dyDescent="0.3">
      <c r="A482" s="121">
        <v>473</v>
      </c>
      <c r="B482" s="122" t="s">
        <v>647</v>
      </c>
      <c r="C482" s="123">
        <v>8637</v>
      </c>
      <c r="D482" s="122" t="s">
        <v>1522</v>
      </c>
      <c r="E482" s="122" t="s">
        <v>1523</v>
      </c>
    </row>
    <row r="483" spans="1:5" x14ac:dyDescent="0.3">
      <c r="A483" s="121">
        <v>474</v>
      </c>
      <c r="B483" s="122" t="s">
        <v>647</v>
      </c>
      <c r="C483" s="123">
        <v>8638</v>
      </c>
      <c r="D483" s="122" t="s">
        <v>1524</v>
      </c>
      <c r="E483" s="122" t="s">
        <v>1525</v>
      </c>
    </row>
    <row r="484" spans="1:5" x14ac:dyDescent="0.3">
      <c r="A484" s="121">
        <v>475</v>
      </c>
      <c r="B484" s="122" t="s">
        <v>647</v>
      </c>
      <c r="C484" s="123">
        <v>8639</v>
      </c>
      <c r="D484" s="122" t="s">
        <v>1526</v>
      </c>
      <c r="E484" s="122" t="s">
        <v>1527</v>
      </c>
    </row>
    <row r="485" spans="1:5" x14ac:dyDescent="0.3">
      <c r="A485" s="121">
        <v>476</v>
      </c>
      <c r="B485" s="122" t="s">
        <v>647</v>
      </c>
      <c r="C485" s="123">
        <v>8640</v>
      </c>
      <c r="D485" s="122" t="s">
        <v>1528</v>
      </c>
      <c r="E485" s="122" t="s">
        <v>1529</v>
      </c>
    </row>
    <row r="486" spans="1:5" x14ac:dyDescent="0.3">
      <c r="A486" s="121">
        <v>477</v>
      </c>
      <c r="B486" s="122" t="s">
        <v>647</v>
      </c>
      <c r="C486" s="123">
        <v>8641</v>
      </c>
      <c r="D486" s="122" t="s">
        <v>1530</v>
      </c>
      <c r="E486" s="122" t="s">
        <v>1531</v>
      </c>
    </row>
    <row r="487" spans="1:5" x14ac:dyDescent="0.3">
      <c r="A487" s="121">
        <v>478</v>
      </c>
      <c r="B487" s="122" t="s">
        <v>647</v>
      </c>
      <c r="C487" s="123">
        <v>8642</v>
      </c>
      <c r="D487" s="122" t="s">
        <v>1532</v>
      </c>
      <c r="E487" s="122" t="s">
        <v>1533</v>
      </c>
    </row>
    <row r="488" spans="1:5" x14ac:dyDescent="0.3">
      <c r="A488" s="121">
        <v>479</v>
      </c>
      <c r="B488" s="122" t="s">
        <v>647</v>
      </c>
      <c r="C488" s="123">
        <v>8643</v>
      </c>
      <c r="D488" s="122" t="s">
        <v>1534</v>
      </c>
      <c r="E488" s="122" t="s">
        <v>1535</v>
      </c>
    </row>
    <row r="489" spans="1:5" x14ac:dyDescent="0.3">
      <c r="A489" s="121">
        <v>480</v>
      </c>
      <c r="B489" s="122" t="s">
        <v>647</v>
      </c>
      <c r="C489" s="123">
        <v>8644</v>
      </c>
      <c r="D489" s="122" t="s">
        <v>1536</v>
      </c>
      <c r="E489" s="122" t="s">
        <v>1537</v>
      </c>
    </row>
    <row r="490" spans="1:5" x14ac:dyDescent="0.3">
      <c r="A490" s="121">
        <v>481</v>
      </c>
      <c r="B490" s="122" t="s">
        <v>647</v>
      </c>
      <c r="C490" s="123">
        <v>8645</v>
      </c>
      <c r="D490" s="122" t="s">
        <v>1538</v>
      </c>
      <c r="E490" s="122" t="s">
        <v>1539</v>
      </c>
    </row>
    <row r="491" spans="1:5" x14ac:dyDescent="0.3">
      <c r="A491" s="121">
        <v>482</v>
      </c>
      <c r="B491" s="122" t="s">
        <v>647</v>
      </c>
      <c r="C491" s="123">
        <v>8646</v>
      </c>
      <c r="D491" s="122" t="s">
        <v>1540</v>
      </c>
      <c r="E491" s="122" t="s">
        <v>1541</v>
      </c>
    </row>
    <row r="492" spans="1:5" x14ac:dyDescent="0.3">
      <c r="A492" s="121">
        <v>483</v>
      </c>
      <c r="B492" s="122" t="s">
        <v>647</v>
      </c>
      <c r="C492" s="123">
        <v>8647</v>
      </c>
      <c r="D492" s="122" t="s">
        <v>1542</v>
      </c>
      <c r="E492" s="122" t="s">
        <v>1543</v>
      </c>
    </row>
    <row r="493" spans="1:5" x14ac:dyDescent="0.3">
      <c r="A493" s="121">
        <v>484</v>
      </c>
      <c r="B493" s="122" t="s">
        <v>647</v>
      </c>
      <c r="C493" s="123">
        <v>8648</v>
      </c>
      <c r="D493" s="122" t="s">
        <v>1544</v>
      </c>
      <c r="E493" s="122" t="s">
        <v>1545</v>
      </c>
    </row>
    <row r="494" spans="1:5" x14ac:dyDescent="0.3">
      <c r="A494" s="121">
        <v>485</v>
      </c>
      <c r="B494" s="122" t="s">
        <v>647</v>
      </c>
      <c r="C494" s="123">
        <v>8649</v>
      </c>
      <c r="D494" s="122" t="s">
        <v>1546</v>
      </c>
      <c r="E494" s="122" t="s">
        <v>1547</v>
      </c>
    </row>
    <row r="495" spans="1:5" x14ac:dyDescent="0.3">
      <c r="A495" s="121">
        <v>486</v>
      </c>
      <c r="B495" s="122" t="s">
        <v>647</v>
      </c>
      <c r="C495" s="123">
        <v>8650</v>
      </c>
      <c r="D495" s="122" t="s">
        <v>1548</v>
      </c>
      <c r="E495" s="122" t="s">
        <v>1549</v>
      </c>
    </row>
    <row r="496" spans="1:5" x14ac:dyDescent="0.3">
      <c r="A496" s="121">
        <v>487</v>
      </c>
      <c r="B496" s="122" t="s">
        <v>647</v>
      </c>
      <c r="C496" s="123">
        <v>8651</v>
      </c>
      <c r="D496" s="122" t="s">
        <v>1550</v>
      </c>
      <c r="E496" s="122" t="s">
        <v>1551</v>
      </c>
    </row>
    <row r="497" spans="1:5" x14ac:dyDescent="0.3">
      <c r="A497" s="121">
        <v>488</v>
      </c>
      <c r="B497" s="122" t="s">
        <v>647</v>
      </c>
      <c r="C497" s="123">
        <v>8652</v>
      </c>
      <c r="D497" s="122" t="s">
        <v>1552</v>
      </c>
      <c r="E497" s="122" t="s">
        <v>1553</v>
      </c>
    </row>
    <row r="498" spans="1:5" x14ac:dyDescent="0.3">
      <c r="A498" s="121">
        <v>489</v>
      </c>
      <c r="B498" s="122" t="s">
        <v>647</v>
      </c>
      <c r="C498" s="123">
        <v>8653</v>
      </c>
      <c r="D498" s="122" t="s">
        <v>1554</v>
      </c>
      <c r="E498" s="122" t="s">
        <v>1555</v>
      </c>
    </row>
    <row r="499" spans="1:5" x14ac:dyDescent="0.3">
      <c r="A499" s="121">
        <v>490</v>
      </c>
      <c r="B499" s="122" t="s">
        <v>647</v>
      </c>
      <c r="C499" s="123">
        <v>8654</v>
      </c>
      <c r="D499" s="122" t="s">
        <v>1556</v>
      </c>
      <c r="E499" s="122" t="s">
        <v>1557</v>
      </c>
    </row>
    <row r="500" spans="1:5" x14ac:dyDescent="0.3">
      <c r="A500" s="121">
        <v>491</v>
      </c>
      <c r="B500" s="122" t="s">
        <v>647</v>
      </c>
      <c r="C500" s="123">
        <v>8655</v>
      </c>
      <c r="D500" s="122" t="s">
        <v>1558</v>
      </c>
      <c r="E500" s="122" t="s">
        <v>1559</v>
      </c>
    </row>
    <row r="501" spans="1:5" x14ac:dyDescent="0.3">
      <c r="A501" s="121">
        <v>492</v>
      </c>
      <c r="B501" s="122" t="s">
        <v>647</v>
      </c>
      <c r="C501" s="123">
        <v>8656</v>
      </c>
      <c r="D501" s="122" t="s">
        <v>1560</v>
      </c>
      <c r="E501" s="122" t="s">
        <v>1561</v>
      </c>
    </row>
    <row r="502" spans="1:5" x14ac:dyDescent="0.3">
      <c r="A502" s="121">
        <v>493</v>
      </c>
      <c r="B502" s="122" t="s">
        <v>647</v>
      </c>
      <c r="C502" s="123">
        <v>8657</v>
      </c>
      <c r="D502" s="122" t="s">
        <v>1562</v>
      </c>
      <c r="E502" s="122" t="s">
        <v>1563</v>
      </c>
    </row>
    <row r="503" spans="1:5" x14ac:dyDescent="0.3">
      <c r="A503" s="121">
        <v>494</v>
      </c>
      <c r="B503" s="122" t="s">
        <v>647</v>
      </c>
      <c r="C503" s="123">
        <v>8658</v>
      </c>
      <c r="D503" s="122" t="s">
        <v>1564</v>
      </c>
      <c r="E503" s="122" t="s">
        <v>1565</v>
      </c>
    </row>
    <row r="504" spans="1:5" x14ac:dyDescent="0.3">
      <c r="A504" s="121">
        <v>495</v>
      </c>
      <c r="B504" s="122" t="s">
        <v>647</v>
      </c>
      <c r="C504" s="123">
        <v>8659</v>
      </c>
      <c r="D504" s="122" t="s">
        <v>1566</v>
      </c>
      <c r="E504" s="122" t="s">
        <v>1567</v>
      </c>
    </row>
    <row r="505" spans="1:5" x14ac:dyDescent="0.3">
      <c r="A505" s="121">
        <v>496</v>
      </c>
      <c r="B505" s="122" t="s">
        <v>647</v>
      </c>
      <c r="C505" s="123">
        <v>8660</v>
      </c>
      <c r="D505" s="122" t="s">
        <v>1568</v>
      </c>
      <c r="E505" s="122" t="s">
        <v>1569</v>
      </c>
    </row>
    <row r="506" spans="1:5" x14ac:dyDescent="0.3">
      <c r="A506" s="121">
        <v>497</v>
      </c>
      <c r="B506" s="122" t="s">
        <v>647</v>
      </c>
      <c r="C506" s="123">
        <v>8661</v>
      </c>
      <c r="D506" s="122" t="s">
        <v>1570</v>
      </c>
      <c r="E506" s="122" t="s">
        <v>1571</v>
      </c>
    </row>
    <row r="507" spans="1:5" x14ac:dyDescent="0.3">
      <c r="A507" s="121">
        <v>498</v>
      </c>
      <c r="B507" s="122" t="s">
        <v>647</v>
      </c>
      <c r="C507" s="123">
        <v>8662</v>
      </c>
      <c r="D507" s="122" t="s">
        <v>1572</v>
      </c>
      <c r="E507" s="122" t="s">
        <v>1573</v>
      </c>
    </row>
    <row r="508" spans="1:5" x14ac:dyDescent="0.3">
      <c r="A508" s="121">
        <v>499</v>
      </c>
      <c r="B508" s="122" t="s">
        <v>647</v>
      </c>
      <c r="C508" s="123">
        <v>8663</v>
      </c>
      <c r="D508" s="122" t="s">
        <v>1574</v>
      </c>
      <c r="E508" s="122" t="s">
        <v>1575</v>
      </c>
    </row>
    <row r="509" spans="1:5" x14ac:dyDescent="0.3">
      <c r="A509" s="121">
        <v>500</v>
      </c>
      <c r="B509" s="122" t="s">
        <v>647</v>
      </c>
      <c r="C509" s="123">
        <v>8664</v>
      </c>
      <c r="D509" s="122" t="s">
        <v>1576</v>
      </c>
      <c r="E509" s="122" t="s">
        <v>1577</v>
      </c>
    </row>
    <row r="510" spans="1:5" x14ac:dyDescent="0.3">
      <c r="A510" s="121">
        <v>501</v>
      </c>
      <c r="B510" s="122" t="s">
        <v>647</v>
      </c>
      <c r="C510" s="123">
        <v>8665</v>
      </c>
      <c r="D510" s="122" t="s">
        <v>1578</v>
      </c>
      <c r="E510" s="122" t="s">
        <v>1579</v>
      </c>
    </row>
    <row r="511" spans="1:5" x14ac:dyDescent="0.3">
      <c r="A511" s="121">
        <v>502</v>
      </c>
      <c r="B511" s="122" t="s">
        <v>647</v>
      </c>
      <c r="C511" s="123">
        <v>8666</v>
      </c>
      <c r="D511" s="122" t="s">
        <v>1580</v>
      </c>
      <c r="E511" s="122" t="s">
        <v>1581</v>
      </c>
    </row>
    <row r="512" spans="1:5" x14ac:dyDescent="0.3">
      <c r="A512" s="121">
        <v>503</v>
      </c>
      <c r="B512" s="122" t="s">
        <v>647</v>
      </c>
      <c r="C512" s="123">
        <v>8667</v>
      </c>
      <c r="D512" s="122" t="s">
        <v>1582</v>
      </c>
      <c r="E512" s="122" t="s">
        <v>1583</v>
      </c>
    </row>
    <row r="513" spans="1:5" x14ac:dyDescent="0.3">
      <c r="A513" s="121">
        <v>504</v>
      </c>
      <c r="B513" s="122" t="s">
        <v>647</v>
      </c>
      <c r="C513" s="123">
        <v>8668</v>
      </c>
      <c r="D513" s="122" t="s">
        <v>1584</v>
      </c>
      <c r="E513" s="122" t="s">
        <v>1585</v>
      </c>
    </row>
    <row r="514" spans="1:5" x14ac:dyDescent="0.3">
      <c r="A514" s="121">
        <v>505</v>
      </c>
      <c r="B514" s="122" t="s">
        <v>647</v>
      </c>
      <c r="C514" s="123">
        <v>8669</v>
      </c>
      <c r="D514" s="122" t="s">
        <v>1586</v>
      </c>
      <c r="E514" s="122" t="s">
        <v>1587</v>
      </c>
    </row>
    <row r="515" spans="1:5" x14ac:dyDescent="0.3">
      <c r="A515" s="121">
        <v>506</v>
      </c>
      <c r="B515" s="122" t="s">
        <v>647</v>
      </c>
      <c r="C515" s="123">
        <v>8670</v>
      </c>
      <c r="D515" s="122" t="s">
        <v>1588</v>
      </c>
      <c r="E515" s="122" t="s">
        <v>1589</v>
      </c>
    </row>
    <row r="516" spans="1:5" x14ac:dyDescent="0.3">
      <c r="A516" s="121">
        <v>507</v>
      </c>
      <c r="B516" s="122" t="s">
        <v>647</v>
      </c>
      <c r="C516" s="123">
        <v>8671</v>
      </c>
      <c r="D516" s="122" t="s">
        <v>1590</v>
      </c>
      <c r="E516" s="122" t="s">
        <v>1591</v>
      </c>
    </row>
    <row r="517" spans="1:5" x14ac:dyDescent="0.3">
      <c r="A517" s="121">
        <v>508</v>
      </c>
      <c r="B517" s="122" t="s">
        <v>647</v>
      </c>
      <c r="C517" s="123">
        <v>8672</v>
      </c>
      <c r="D517" s="122" t="s">
        <v>1592</v>
      </c>
      <c r="E517" s="122" t="s">
        <v>1593</v>
      </c>
    </row>
    <row r="518" spans="1:5" x14ac:dyDescent="0.3">
      <c r="A518" s="121">
        <v>509</v>
      </c>
      <c r="B518" s="122" t="s">
        <v>647</v>
      </c>
      <c r="C518" s="123">
        <v>8673</v>
      </c>
      <c r="D518" s="122" t="s">
        <v>1594</v>
      </c>
      <c r="E518" s="122" t="s">
        <v>1595</v>
      </c>
    </row>
    <row r="519" spans="1:5" x14ac:dyDescent="0.3">
      <c r="A519" s="121">
        <v>510</v>
      </c>
      <c r="B519" s="122" t="s">
        <v>647</v>
      </c>
      <c r="C519" s="123">
        <v>8674</v>
      </c>
      <c r="D519" s="122" t="s">
        <v>1596</v>
      </c>
      <c r="E519" s="122" t="s">
        <v>1597</v>
      </c>
    </row>
    <row r="520" spans="1:5" x14ac:dyDescent="0.3">
      <c r="A520" s="121">
        <v>511</v>
      </c>
      <c r="B520" s="122" t="s">
        <v>647</v>
      </c>
      <c r="C520" s="123">
        <v>8675</v>
      </c>
      <c r="D520" s="122" t="s">
        <v>1598</v>
      </c>
      <c r="E520" s="122" t="s">
        <v>1599</v>
      </c>
    </row>
    <row r="521" spans="1:5" x14ac:dyDescent="0.3">
      <c r="A521" s="121">
        <v>512</v>
      </c>
      <c r="B521" s="122" t="s">
        <v>647</v>
      </c>
      <c r="C521" s="123">
        <v>8676</v>
      </c>
      <c r="D521" s="122" t="s">
        <v>1600</v>
      </c>
      <c r="E521" s="122" t="s">
        <v>1601</v>
      </c>
    </row>
    <row r="522" spans="1:5" x14ac:dyDescent="0.3">
      <c r="A522" s="121">
        <v>513</v>
      </c>
      <c r="B522" s="122" t="s">
        <v>647</v>
      </c>
      <c r="C522" s="123">
        <v>8677</v>
      </c>
      <c r="D522" s="122" t="s">
        <v>1602</v>
      </c>
      <c r="E522" s="122" t="s">
        <v>1603</v>
      </c>
    </row>
    <row r="523" spans="1:5" x14ac:dyDescent="0.3">
      <c r="A523" s="121">
        <v>514</v>
      </c>
      <c r="B523" s="122" t="s">
        <v>647</v>
      </c>
      <c r="C523" s="123">
        <v>8678</v>
      </c>
      <c r="D523" s="122" t="s">
        <v>1604</v>
      </c>
      <c r="E523" s="122" t="s">
        <v>1605</v>
      </c>
    </row>
    <row r="524" spans="1:5" x14ac:dyDescent="0.3">
      <c r="A524" s="121">
        <v>515</v>
      </c>
      <c r="B524" s="122" t="s">
        <v>647</v>
      </c>
      <c r="C524" s="123">
        <v>8679</v>
      </c>
      <c r="D524" s="122" t="s">
        <v>1606</v>
      </c>
      <c r="E524" s="122" t="s">
        <v>1607</v>
      </c>
    </row>
    <row r="525" spans="1:5" x14ac:dyDescent="0.3">
      <c r="A525" s="121">
        <v>516</v>
      </c>
      <c r="B525" s="122" t="s">
        <v>647</v>
      </c>
      <c r="C525" s="123">
        <v>8680</v>
      </c>
      <c r="D525" s="122" t="s">
        <v>1608</v>
      </c>
      <c r="E525" s="122" t="s">
        <v>1609</v>
      </c>
    </row>
    <row r="526" spans="1:5" x14ac:dyDescent="0.3">
      <c r="A526" s="121">
        <v>517</v>
      </c>
      <c r="B526" s="122" t="s">
        <v>647</v>
      </c>
      <c r="C526" s="123">
        <v>8681</v>
      </c>
      <c r="D526" s="122" t="s">
        <v>1610</v>
      </c>
      <c r="E526" s="122" t="s">
        <v>1611</v>
      </c>
    </row>
    <row r="527" spans="1:5" x14ac:dyDescent="0.3">
      <c r="A527" s="121">
        <v>518</v>
      </c>
      <c r="B527" s="122" t="s">
        <v>647</v>
      </c>
      <c r="C527" s="123">
        <v>8682</v>
      </c>
      <c r="D527" s="122" t="s">
        <v>1612</v>
      </c>
      <c r="E527" s="122" t="s">
        <v>1613</v>
      </c>
    </row>
    <row r="528" spans="1:5" x14ac:dyDescent="0.3">
      <c r="A528" s="121">
        <v>519</v>
      </c>
      <c r="B528" s="122" t="s">
        <v>647</v>
      </c>
      <c r="C528" s="123">
        <v>8683</v>
      </c>
      <c r="D528" s="122" t="s">
        <v>1614</v>
      </c>
      <c r="E528" s="122" t="s">
        <v>1615</v>
      </c>
    </row>
    <row r="529" spans="1:5" x14ac:dyDescent="0.3">
      <c r="A529" s="121">
        <v>520</v>
      </c>
      <c r="B529" s="122" t="s">
        <v>647</v>
      </c>
      <c r="C529" s="123">
        <v>8684</v>
      </c>
      <c r="D529" s="122" t="s">
        <v>1616</v>
      </c>
      <c r="E529" s="122" t="s">
        <v>1617</v>
      </c>
    </row>
    <row r="530" spans="1:5" x14ac:dyDescent="0.3">
      <c r="A530" s="121">
        <v>521</v>
      </c>
      <c r="B530" s="122" t="s">
        <v>647</v>
      </c>
      <c r="C530" s="123">
        <v>8685</v>
      </c>
      <c r="D530" s="122" t="s">
        <v>1618</v>
      </c>
      <c r="E530" s="122" t="s">
        <v>1619</v>
      </c>
    </row>
    <row r="531" spans="1:5" x14ac:dyDescent="0.3">
      <c r="A531" s="121">
        <v>522</v>
      </c>
      <c r="B531" s="122" t="s">
        <v>647</v>
      </c>
      <c r="C531" s="123">
        <v>8686</v>
      </c>
      <c r="D531" s="122" t="s">
        <v>1620</v>
      </c>
      <c r="E531" s="122" t="s">
        <v>1621</v>
      </c>
    </row>
    <row r="532" spans="1:5" x14ac:dyDescent="0.3">
      <c r="A532" s="121">
        <v>523</v>
      </c>
      <c r="B532" s="122" t="s">
        <v>647</v>
      </c>
      <c r="C532" s="123">
        <v>8687</v>
      </c>
      <c r="D532" s="122" t="s">
        <v>1622</v>
      </c>
      <c r="E532" s="122" t="s">
        <v>1623</v>
      </c>
    </row>
    <row r="533" spans="1:5" x14ac:dyDescent="0.3">
      <c r="A533" s="121">
        <v>524</v>
      </c>
      <c r="B533" s="122" t="s">
        <v>647</v>
      </c>
      <c r="C533" s="123">
        <v>8688</v>
      </c>
      <c r="D533" s="122" t="s">
        <v>1624</v>
      </c>
      <c r="E533" s="122" t="s">
        <v>1625</v>
      </c>
    </row>
    <row r="534" spans="1:5" x14ac:dyDescent="0.3">
      <c r="A534" s="121">
        <v>525</v>
      </c>
      <c r="B534" s="122" t="s">
        <v>647</v>
      </c>
      <c r="C534" s="123">
        <v>8689</v>
      </c>
      <c r="D534" s="122" t="s">
        <v>1626</v>
      </c>
      <c r="E534" s="122" t="s">
        <v>1627</v>
      </c>
    </row>
    <row r="535" spans="1:5" x14ac:dyDescent="0.3">
      <c r="A535" s="121">
        <v>526</v>
      </c>
      <c r="B535" s="122" t="s">
        <v>647</v>
      </c>
      <c r="C535" s="123">
        <v>8690</v>
      </c>
      <c r="D535" s="122" t="s">
        <v>1628</v>
      </c>
      <c r="E535" s="122" t="s">
        <v>1629</v>
      </c>
    </row>
    <row r="536" spans="1:5" x14ac:dyDescent="0.3">
      <c r="A536" s="121">
        <v>527</v>
      </c>
      <c r="B536" s="122" t="s">
        <v>647</v>
      </c>
      <c r="C536" s="123">
        <v>8691</v>
      </c>
      <c r="D536" s="122" t="s">
        <v>1630</v>
      </c>
      <c r="E536" s="122" t="s">
        <v>1631</v>
      </c>
    </row>
    <row r="537" spans="1:5" x14ac:dyDescent="0.3">
      <c r="A537" s="121">
        <v>528</v>
      </c>
      <c r="B537" s="122" t="s">
        <v>647</v>
      </c>
      <c r="C537" s="123">
        <v>8692</v>
      </c>
      <c r="D537" s="122" t="s">
        <v>1632</v>
      </c>
      <c r="E537" s="122" t="s">
        <v>1633</v>
      </c>
    </row>
    <row r="538" spans="1:5" x14ac:dyDescent="0.3">
      <c r="A538" s="121">
        <v>529</v>
      </c>
      <c r="B538" s="122" t="s">
        <v>647</v>
      </c>
      <c r="C538" s="123">
        <v>8693</v>
      </c>
      <c r="D538" s="122" t="s">
        <v>1634</v>
      </c>
      <c r="E538" s="122" t="s">
        <v>1635</v>
      </c>
    </row>
    <row r="539" spans="1:5" x14ac:dyDescent="0.3">
      <c r="A539" s="121">
        <v>530</v>
      </c>
      <c r="B539" s="122" t="s">
        <v>647</v>
      </c>
      <c r="C539" s="123">
        <v>8694</v>
      </c>
      <c r="D539" s="122" t="s">
        <v>1636</v>
      </c>
      <c r="E539" s="122" t="s">
        <v>1637</v>
      </c>
    </row>
    <row r="540" spans="1:5" x14ac:dyDescent="0.3">
      <c r="A540" s="121">
        <v>531</v>
      </c>
      <c r="B540" s="122" t="s">
        <v>647</v>
      </c>
      <c r="C540" s="123">
        <v>8695</v>
      </c>
      <c r="D540" s="122" t="s">
        <v>1638</v>
      </c>
      <c r="E540" s="122" t="s">
        <v>1639</v>
      </c>
    </row>
    <row r="541" spans="1:5" x14ac:dyDescent="0.3">
      <c r="A541" s="121">
        <v>532</v>
      </c>
      <c r="B541" s="122" t="s">
        <v>647</v>
      </c>
      <c r="C541" s="123">
        <v>8696</v>
      </c>
      <c r="D541" s="122" t="s">
        <v>1640</v>
      </c>
      <c r="E541" s="122" t="s">
        <v>1641</v>
      </c>
    </row>
    <row r="542" spans="1:5" x14ac:dyDescent="0.3">
      <c r="A542" s="121">
        <v>533</v>
      </c>
      <c r="B542" s="122" t="s">
        <v>647</v>
      </c>
      <c r="C542" s="123">
        <v>8697</v>
      </c>
      <c r="D542" s="122" t="s">
        <v>1642</v>
      </c>
      <c r="E542" s="122" t="s">
        <v>1643</v>
      </c>
    </row>
    <row r="543" spans="1:5" x14ac:dyDescent="0.3">
      <c r="A543" s="121">
        <v>534</v>
      </c>
      <c r="B543" s="122" t="s">
        <v>647</v>
      </c>
      <c r="C543" s="123">
        <v>8698</v>
      </c>
      <c r="D543" s="122" t="s">
        <v>1644</v>
      </c>
      <c r="E543" s="122" t="s">
        <v>1645</v>
      </c>
    </row>
    <row r="544" spans="1:5" x14ac:dyDescent="0.3">
      <c r="A544" s="121">
        <v>535</v>
      </c>
      <c r="B544" s="122" t="s">
        <v>647</v>
      </c>
      <c r="C544" s="123">
        <v>8699</v>
      </c>
      <c r="D544" s="122" t="s">
        <v>1646</v>
      </c>
      <c r="E544" s="122" t="s">
        <v>1647</v>
      </c>
    </row>
    <row r="545" spans="1:5" x14ac:dyDescent="0.3">
      <c r="A545" s="121">
        <v>536</v>
      </c>
      <c r="B545" s="122" t="s">
        <v>647</v>
      </c>
      <c r="C545" s="123">
        <v>8700</v>
      </c>
      <c r="D545" s="122" t="s">
        <v>1648</v>
      </c>
      <c r="E545" s="122" t="s">
        <v>1649</v>
      </c>
    </row>
    <row r="546" spans="1:5" x14ac:dyDescent="0.3">
      <c r="A546" s="121">
        <v>537</v>
      </c>
      <c r="B546" s="122" t="s">
        <v>647</v>
      </c>
      <c r="C546" s="123">
        <v>8701</v>
      </c>
      <c r="D546" s="122" t="s">
        <v>1650</v>
      </c>
      <c r="E546" s="122" t="s">
        <v>1651</v>
      </c>
    </row>
    <row r="547" spans="1:5" x14ac:dyDescent="0.3">
      <c r="A547" s="121">
        <v>538</v>
      </c>
      <c r="B547" s="122" t="s">
        <v>647</v>
      </c>
      <c r="C547" s="123">
        <v>8702</v>
      </c>
      <c r="D547" s="122" t="s">
        <v>1652</v>
      </c>
      <c r="E547" s="122" t="s">
        <v>1653</v>
      </c>
    </row>
    <row r="548" spans="1:5" x14ac:dyDescent="0.3">
      <c r="A548" s="121">
        <v>539</v>
      </c>
      <c r="B548" s="122" t="s">
        <v>647</v>
      </c>
      <c r="C548" s="123">
        <v>8703</v>
      </c>
      <c r="D548" s="122" t="s">
        <v>1654</v>
      </c>
      <c r="E548" s="122" t="s">
        <v>1655</v>
      </c>
    </row>
    <row r="549" spans="1:5" x14ac:dyDescent="0.3">
      <c r="A549" s="121">
        <v>540</v>
      </c>
      <c r="B549" s="122" t="s">
        <v>647</v>
      </c>
      <c r="C549" s="123">
        <v>8704</v>
      </c>
      <c r="D549" s="122" t="s">
        <v>1656</v>
      </c>
      <c r="E549" s="122" t="s">
        <v>1657</v>
      </c>
    </row>
    <row r="550" spans="1:5" x14ac:dyDescent="0.3">
      <c r="A550" s="121">
        <v>541</v>
      </c>
      <c r="B550" s="122" t="s">
        <v>647</v>
      </c>
      <c r="C550" s="123">
        <v>8705</v>
      </c>
      <c r="D550" s="122" t="s">
        <v>1658</v>
      </c>
      <c r="E550" s="122" t="s">
        <v>1659</v>
      </c>
    </row>
    <row r="551" spans="1:5" x14ac:dyDescent="0.3">
      <c r="A551" s="121">
        <v>542</v>
      </c>
      <c r="B551" s="122" t="s">
        <v>647</v>
      </c>
      <c r="C551" s="123">
        <v>8706</v>
      </c>
      <c r="D551" s="122" t="s">
        <v>1660</v>
      </c>
      <c r="E551" s="122" t="s">
        <v>1661</v>
      </c>
    </row>
    <row r="552" spans="1:5" x14ac:dyDescent="0.3">
      <c r="A552" s="121">
        <v>543</v>
      </c>
      <c r="B552" s="122" t="s">
        <v>647</v>
      </c>
      <c r="C552" s="123">
        <v>8707</v>
      </c>
      <c r="D552" s="122" t="s">
        <v>1662</v>
      </c>
      <c r="E552" s="122" t="s">
        <v>1663</v>
      </c>
    </row>
    <row r="553" spans="1:5" x14ac:dyDescent="0.3">
      <c r="A553" s="121">
        <v>544</v>
      </c>
      <c r="B553" s="122" t="s">
        <v>647</v>
      </c>
      <c r="C553" s="123">
        <v>8708</v>
      </c>
      <c r="D553" s="122" t="s">
        <v>1664</v>
      </c>
      <c r="E553" s="122" t="s">
        <v>1665</v>
      </c>
    </row>
    <row r="554" spans="1:5" x14ac:dyDescent="0.3">
      <c r="A554" s="121">
        <v>545</v>
      </c>
      <c r="B554" s="122" t="s">
        <v>647</v>
      </c>
      <c r="C554" s="123">
        <v>8709</v>
      </c>
      <c r="D554" s="122" t="s">
        <v>1666</v>
      </c>
      <c r="E554" s="122" t="s">
        <v>1667</v>
      </c>
    </row>
    <row r="555" spans="1:5" x14ac:dyDescent="0.3">
      <c r="A555" s="121">
        <v>546</v>
      </c>
      <c r="B555" s="122" t="s">
        <v>647</v>
      </c>
      <c r="C555" s="123">
        <v>8710</v>
      </c>
      <c r="D555" s="122" t="s">
        <v>1668</v>
      </c>
      <c r="E555" s="122" t="s">
        <v>1669</v>
      </c>
    </row>
    <row r="556" spans="1:5" x14ac:dyDescent="0.3">
      <c r="A556" s="121">
        <v>547</v>
      </c>
      <c r="B556" s="122" t="s">
        <v>647</v>
      </c>
      <c r="C556" s="123">
        <v>8711</v>
      </c>
      <c r="D556" s="122" t="s">
        <v>1670</v>
      </c>
      <c r="E556" s="122" t="s">
        <v>1671</v>
      </c>
    </row>
    <row r="557" spans="1:5" x14ac:dyDescent="0.3">
      <c r="A557" s="121">
        <v>548</v>
      </c>
      <c r="B557" s="122" t="s">
        <v>647</v>
      </c>
      <c r="C557" s="123">
        <v>8712</v>
      </c>
      <c r="D557" s="122" t="s">
        <v>1672</v>
      </c>
      <c r="E557" s="122" t="s">
        <v>1673</v>
      </c>
    </row>
    <row r="558" spans="1:5" x14ac:dyDescent="0.3">
      <c r="A558" s="121">
        <v>549</v>
      </c>
      <c r="B558" s="122" t="s">
        <v>647</v>
      </c>
      <c r="C558" s="123">
        <v>8713</v>
      </c>
      <c r="D558" s="122" t="s">
        <v>1674</v>
      </c>
      <c r="E558" s="122" t="s">
        <v>1675</v>
      </c>
    </row>
    <row r="559" spans="1:5" x14ac:dyDescent="0.3">
      <c r="A559" s="121">
        <v>550</v>
      </c>
      <c r="B559" s="122" t="s">
        <v>647</v>
      </c>
      <c r="C559" s="123">
        <v>8714</v>
      </c>
      <c r="D559" s="122" t="s">
        <v>1676</v>
      </c>
      <c r="E559" s="122" t="s">
        <v>1677</v>
      </c>
    </row>
    <row r="560" spans="1:5" x14ac:dyDescent="0.3">
      <c r="A560" s="121">
        <v>551</v>
      </c>
      <c r="B560" s="122" t="s">
        <v>647</v>
      </c>
      <c r="C560" s="123">
        <v>8715</v>
      </c>
      <c r="D560" s="122" t="s">
        <v>1678</v>
      </c>
      <c r="E560" s="122" t="s">
        <v>1679</v>
      </c>
    </row>
    <row r="561" spans="1:5" x14ac:dyDescent="0.3">
      <c r="A561" s="121">
        <v>552</v>
      </c>
      <c r="B561" s="122" t="s">
        <v>647</v>
      </c>
      <c r="C561" s="123">
        <v>8716</v>
      </c>
      <c r="D561" s="122" t="s">
        <v>1680</v>
      </c>
      <c r="E561" s="122" t="s">
        <v>1681</v>
      </c>
    </row>
    <row r="562" spans="1:5" x14ac:dyDescent="0.3">
      <c r="A562" s="121">
        <v>553</v>
      </c>
      <c r="B562" s="122" t="s">
        <v>647</v>
      </c>
      <c r="C562" s="123">
        <v>8717</v>
      </c>
      <c r="D562" s="122" t="s">
        <v>1682</v>
      </c>
      <c r="E562" s="122" t="s">
        <v>1683</v>
      </c>
    </row>
    <row r="563" spans="1:5" x14ac:dyDescent="0.3">
      <c r="A563" s="121">
        <v>554</v>
      </c>
      <c r="B563" s="122" t="s">
        <v>647</v>
      </c>
      <c r="C563" s="123">
        <v>8718</v>
      </c>
      <c r="D563" s="122" t="s">
        <v>1684</v>
      </c>
      <c r="E563" s="122" t="s">
        <v>1685</v>
      </c>
    </row>
    <row r="564" spans="1:5" x14ac:dyDescent="0.3">
      <c r="A564" s="121">
        <v>555</v>
      </c>
      <c r="B564" s="122" t="s">
        <v>647</v>
      </c>
      <c r="C564" s="123">
        <v>8719</v>
      </c>
      <c r="D564" s="122" t="s">
        <v>1686</v>
      </c>
      <c r="E564" s="122" t="s">
        <v>1687</v>
      </c>
    </row>
    <row r="565" spans="1:5" x14ac:dyDescent="0.3">
      <c r="A565" s="121">
        <v>556</v>
      </c>
      <c r="B565" s="122" t="s">
        <v>647</v>
      </c>
      <c r="C565" s="123">
        <v>8720</v>
      </c>
      <c r="D565" s="122" t="s">
        <v>1688</v>
      </c>
      <c r="E565" s="122" t="s">
        <v>1689</v>
      </c>
    </row>
    <row r="566" spans="1:5" x14ac:dyDescent="0.3">
      <c r="A566" s="121">
        <v>557</v>
      </c>
      <c r="B566" s="122" t="s">
        <v>647</v>
      </c>
      <c r="C566" s="123">
        <v>8721</v>
      </c>
      <c r="D566" s="122" t="s">
        <v>1690</v>
      </c>
      <c r="E566" s="122" t="s">
        <v>1691</v>
      </c>
    </row>
    <row r="567" spans="1:5" x14ac:dyDescent="0.3">
      <c r="A567" s="121">
        <v>558</v>
      </c>
      <c r="B567" s="122" t="s">
        <v>647</v>
      </c>
      <c r="C567" s="123">
        <v>8722</v>
      </c>
      <c r="D567" s="122" t="s">
        <v>1692</v>
      </c>
      <c r="E567" s="122" t="s">
        <v>1693</v>
      </c>
    </row>
    <row r="568" spans="1:5" x14ac:dyDescent="0.3">
      <c r="A568" s="121">
        <v>559</v>
      </c>
      <c r="B568" s="122" t="s">
        <v>647</v>
      </c>
      <c r="C568" s="123">
        <v>8723</v>
      </c>
      <c r="D568" s="122" t="s">
        <v>1694</v>
      </c>
      <c r="E568" s="122" t="s">
        <v>1695</v>
      </c>
    </row>
    <row r="569" spans="1:5" x14ac:dyDescent="0.3">
      <c r="A569" s="121">
        <v>560</v>
      </c>
      <c r="B569" s="122" t="s">
        <v>647</v>
      </c>
      <c r="C569" s="123">
        <v>8724</v>
      </c>
      <c r="D569" s="122" t="s">
        <v>1696</v>
      </c>
      <c r="E569" s="122" t="s">
        <v>1697</v>
      </c>
    </row>
    <row r="570" spans="1:5" x14ac:dyDescent="0.3">
      <c r="A570" s="121">
        <v>561</v>
      </c>
      <c r="B570" s="122" t="s">
        <v>647</v>
      </c>
      <c r="C570" s="123">
        <v>8725</v>
      </c>
      <c r="D570" s="122" t="s">
        <v>1698</v>
      </c>
      <c r="E570" s="122" t="s">
        <v>1699</v>
      </c>
    </row>
    <row r="571" spans="1:5" x14ac:dyDescent="0.3">
      <c r="A571" s="121">
        <v>562</v>
      </c>
      <c r="B571" s="122" t="s">
        <v>647</v>
      </c>
      <c r="C571" s="123">
        <v>8726</v>
      </c>
      <c r="D571" s="122" t="s">
        <v>1700</v>
      </c>
      <c r="E571" s="122" t="s">
        <v>1701</v>
      </c>
    </row>
    <row r="572" spans="1:5" x14ac:dyDescent="0.3">
      <c r="A572" s="121">
        <v>563</v>
      </c>
      <c r="B572" s="122" t="s">
        <v>647</v>
      </c>
      <c r="C572" s="123">
        <v>8727</v>
      </c>
      <c r="D572" s="122" t="s">
        <v>1702</v>
      </c>
      <c r="E572" s="122" t="s">
        <v>1703</v>
      </c>
    </row>
    <row r="573" spans="1:5" x14ac:dyDescent="0.3">
      <c r="A573" s="121">
        <v>564</v>
      </c>
      <c r="B573" s="122" t="s">
        <v>647</v>
      </c>
      <c r="C573" s="123">
        <v>8728</v>
      </c>
      <c r="D573" s="122" t="s">
        <v>1704</v>
      </c>
      <c r="E573" s="122" t="s">
        <v>1705</v>
      </c>
    </row>
    <row r="574" spans="1:5" x14ac:dyDescent="0.3">
      <c r="A574" s="121">
        <v>565</v>
      </c>
      <c r="B574" s="122" t="s">
        <v>647</v>
      </c>
      <c r="C574" s="123">
        <v>8729</v>
      </c>
      <c r="D574" s="122" t="s">
        <v>1706</v>
      </c>
      <c r="E574" s="122" t="s">
        <v>1707</v>
      </c>
    </row>
    <row r="575" spans="1:5" x14ac:dyDescent="0.3">
      <c r="A575" s="121">
        <v>566</v>
      </c>
      <c r="B575" s="122" t="s">
        <v>647</v>
      </c>
      <c r="C575" s="123">
        <v>8730</v>
      </c>
      <c r="D575" s="122" t="s">
        <v>1708</v>
      </c>
      <c r="E575" s="122" t="s">
        <v>1709</v>
      </c>
    </row>
    <row r="576" spans="1:5" x14ac:dyDescent="0.3">
      <c r="A576" s="121">
        <v>567</v>
      </c>
      <c r="B576" s="122" t="s">
        <v>647</v>
      </c>
      <c r="C576" s="123">
        <v>8731</v>
      </c>
      <c r="D576" s="122" t="s">
        <v>1710</v>
      </c>
      <c r="E576" s="122" t="s">
        <v>1711</v>
      </c>
    </row>
    <row r="577" spans="1:5" x14ac:dyDescent="0.3">
      <c r="A577" s="121">
        <v>568</v>
      </c>
      <c r="B577" s="122" t="s">
        <v>647</v>
      </c>
      <c r="C577" s="123">
        <v>8732</v>
      </c>
      <c r="D577" s="122" t="s">
        <v>1712</v>
      </c>
      <c r="E577" s="122" t="s">
        <v>1713</v>
      </c>
    </row>
    <row r="578" spans="1:5" x14ac:dyDescent="0.3">
      <c r="A578" s="121">
        <v>569</v>
      </c>
      <c r="B578" s="122" t="s">
        <v>647</v>
      </c>
      <c r="C578" s="123">
        <v>8733</v>
      </c>
      <c r="D578" s="122" t="s">
        <v>1714</v>
      </c>
      <c r="E578" s="122" t="s">
        <v>1715</v>
      </c>
    </row>
    <row r="579" spans="1:5" x14ac:dyDescent="0.3">
      <c r="A579" s="121">
        <v>570</v>
      </c>
      <c r="B579" s="122" t="s">
        <v>647</v>
      </c>
      <c r="C579" s="123">
        <v>8734</v>
      </c>
      <c r="D579" s="122" t="s">
        <v>1716</v>
      </c>
      <c r="E579" s="122" t="s">
        <v>1717</v>
      </c>
    </row>
    <row r="580" spans="1:5" x14ac:dyDescent="0.3">
      <c r="A580" s="121">
        <v>571</v>
      </c>
      <c r="B580" s="122" t="s">
        <v>647</v>
      </c>
      <c r="C580" s="123">
        <v>8735</v>
      </c>
      <c r="D580" s="122" t="s">
        <v>1718</v>
      </c>
      <c r="E580" s="122" t="s">
        <v>1719</v>
      </c>
    </row>
    <row r="581" spans="1:5" x14ac:dyDescent="0.3">
      <c r="A581" s="121">
        <v>572</v>
      </c>
      <c r="B581" s="122" t="s">
        <v>647</v>
      </c>
      <c r="C581" s="123">
        <v>8736</v>
      </c>
      <c r="D581" s="122" t="s">
        <v>1720</v>
      </c>
      <c r="E581" s="122" t="s">
        <v>1721</v>
      </c>
    </row>
    <row r="582" spans="1:5" x14ac:dyDescent="0.3">
      <c r="A582" s="121">
        <v>573</v>
      </c>
      <c r="B582" s="122" t="s">
        <v>647</v>
      </c>
      <c r="C582" s="123">
        <v>8737</v>
      </c>
      <c r="D582" s="122" t="s">
        <v>1722</v>
      </c>
      <c r="E582" s="122" t="s">
        <v>1723</v>
      </c>
    </row>
    <row r="583" spans="1:5" x14ac:dyDescent="0.3">
      <c r="A583" s="121">
        <v>574</v>
      </c>
      <c r="B583" s="122" t="s">
        <v>647</v>
      </c>
      <c r="C583" s="123">
        <v>8738</v>
      </c>
      <c r="D583" s="122" t="s">
        <v>1724</v>
      </c>
      <c r="E583" s="122" t="s">
        <v>1725</v>
      </c>
    </row>
    <row r="584" spans="1:5" x14ac:dyDescent="0.3">
      <c r="A584" s="121">
        <v>575</v>
      </c>
      <c r="B584" s="122" t="s">
        <v>647</v>
      </c>
      <c r="C584" s="123">
        <v>8739</v>
      </c>
      <c r="D584" s="122" t="s">
        <v>1726</v>
      </c>
      <c r="E584" s="122" t="s">
        <v>1727</v>
      </c>
    </row>
    <row r="585" spans="1:5" x14ac:dyDescent="0.3">
      <c r="A585" s="121">
        <v>576</v>
      </c>
      <c r="B585" s="122" t="s">
        <v>647</v>
      </c>
      <c r="C585" s="123">
        <v>8740</v>
      </c>
      <c r="D585" s="122" t="s">
        <v>1728</v>
      </c>
      <c r="E585" s="122" t="s">
        <v>1729</v>
      </c>
    </row>
    <row r="586" spans="1:5" x14ac:dyDescent="0.3">
      <c r="A586" s="121">
        <v>577</v>
      </c>
      <c r="B586" s="122" t="s">
        <v>647</v>
      </c>
      <c r="C586" s="123">
        <v>8741</v>
      </c>
      <c r="D586" s="122" t="s">
        <v>1730</v>
      </c>
      <c r="E586" s="122" t="s">
        <v>1731</v>
      </c>
    </row>
    <row r="587" spans="1:5" x14ac:dyDescent="0.3">
      <c r="A587" s="121">
        <v>578</v>
      </c>
      <c r="B587" s="122" t="s">
        <v>647</v>
      </c>
      <c r="C587" s="123">
        <v>8742</v>
      </c>
      <c r="D587" s="122" t="s">
        <v>1732</v>
      </c>
      <c r="E587" s="122" t="s">
        <v>1733</v>
      </c>
    </row>
    <row r="588" spans="1:5" x14ac:dyDescent="0.3">
      <c r="A588" s="121">
        <v>579</v>
      </c>
      <c r="B588" s="122" t="s">
        <v>647</v>
      </c>
      <c r="C588" s="123">
        <v>8743</v>
      </c>
      <c r="D588" s="122" t="s">
        <v>1734</v>
      </c>
      <c r="E588" s="122" t="s">
        <v>1735</v>
      </c>
    </row>
    <row r="589" spans="1:5" x14ac:dyDescent="0.3">
      <c r="A589" s="121">
        <v>580</v>
      </c>
      <c r="B589" s="122" t="s">
        <v>647</v>
      </c>
      <c r="C589" s="123">
        <v>8744</v>
      </c>
      <c r="D589" s="122" t="s">
        <v>1736</v>
      </c>
      <c r="E589" s="122" t="s">
        <v>1737</v>
      </c>
    </row>
    <row r="590" spans="1:5" x14ac:dyDescent="0.3">
      <c r="A590" s="121">
        <v>581</v>
      </c>
      <c r="B590" s="122" t="s">
        <v>647</v>
      </c>
      <c r="C590" s="123">
        <v>8745</v>
      </c>
      <c r="D590" s="122" t="s">
        <v>1738</v>
      </c>
      <c r="E590" s="122" t="s">
        <v>1739</v>
      </c>
    </row>
    <row r="591" spans="1:5" x14ac:dyDescent="0.3">
      <c r="A591" s="121">
        <v>582</v>
      </c>
      <c r="B591" s="122" t="s">
        <v>647</v>
      </c>
      <c r="C591" s="123">
        <v>8746</v>
      </c>
      <c r="D591" s="122" t="s">
        <v>1740</v>
      </c>
      <c r="E591" s="122" t="s">
        <v>1741</v>
      </c>
    </row>
    <row r="592" spans="1:5" x14ac:dyDescent="0.3">
      <c r="A592" s="121">
        <v>583</v>
      </c>
      <c r="B592" s="122" t="s">
        <v>647</v>
      </c>
      <c r="C592" s="123">
        <v>8747</v>
      </c>
      <c r="D592" s="122" t="s">
        <v>1742</v>
      </c>
      <c r="E592" s="122" t="s">
        <v>1743</v>
      </c>
    </row>
    <row r="593" spans="1:5" x14ac:dyDescent="0.3">
      <c r="A593" s="121">
        <v>584</v>
      </c>
      <c r="B593" s="122" t="s">
        <v>647</v>
      </c>
      <c r="C593" s="123">
        <v>8748</v>
      </c>
      <c r="D593" s="122" t="s">
        <v>1744</v>
      </c>
      <c r="E593" s="122" t="s">
        <v>1745</v>
      </c>
    </row>
    <row r="594" spans="1:5" x14ac:dyDescent="0.3">
      <c r="A594" s="121">
        <v>585</v>
      </c>
      <c r="B594" s="122" t="s">
        <v>647</v>
      </c>
      <c r="C594" s="123">
        <v>8749</v>
      </c>
      <c r="D594" s="122" t="s">
        <v>1746</v>
      </c>
      <c r="E594" s="122" t="s">
        <v>1747</v>
      </c>
    </row>
    <row r="595" spans="1:5" x14ac:dyDescent="0.3">
      <c r="A595" s="121">
        <v>586</v>
      </c>
      <c r="B595" s="122" t="s">
        <v>647</v>
      </c>
      <c r="C595" s="123">
        <v>8750</v>
      </c>
      <c r="D595" s="122" t="s">
        <v>1748</v>
      </c>
      <c r="E595" s="122" t="s">
        <v>1749</v>
      </c>
    </row>
    <row r="596" spans="1:5" x14ac:dyDescent="0.3">
      <c r="A596" s="121">
        <v>587</v>
      </c>
      <c r="B596" s="122" t="s">
        <v>647</v>
      </c>
      <c r="C596" s="123">
        <v>8751</v>
      </c>
      <c r="D596" s="122" t="s">
        <v>1750</v>
      </c>
      <c r="E596" s="122" t="s">
        <v>1751</v>
      </c>
    </row>
    <row r="597" spans="1:5" x14ac:dyDescent="0.3">
      <c r="A597" s="121">
        <v>588</v>
      </c>
      <c r="B597" s="122" t="s">
        <v>647</v>
      </c>
      <c r="C597" s="123">
        <v>8752</v>
      </c>
      <c r="D597" s="122" t="s">
        <v>1752</v>
      </c>
      <c r="E597" s="122" t="s">
        <v>1753</v>
      </c>
    </row>
    <row r="598" spans="1:5" x14ac:dyDescent="0.3">
      <c r="A598" s="121">
        <v>589</v>
      </c>
      <c r="B598" s="122" t="s">
        <v>647</v>
      </c>
      <c r="C598" s="123">
        <v>8753</v>
      </c>
      <c r="D598" s="122" t="s">
        <v>1754</v>
      </c>
      <c r="E598" s="122" t="s">
        <v>1755</v>
      </c>
    </row>
    <row r="599" spans="1:5" x14ac:dyDescent="0.3">
      <c r="A599" s="121">
        <v>590</v>
      </c>
      <c r="B599" s="122" t="s">
        <v>647</v>
      </c>
      <c r="C599" s="123">
        <v>8754</v>
      </c>
      <c r="D599" s="122" t="s">
        <v>1756</v>
      </c>
      <c r="E599" s="122" t="s">
        <v>1757</v>
      </c>
    </row>
    <row r="600" spans="1:5" x14ac:dyDescent="0.3">
      <c r="A600" s="121">
        <v>591</v>
      </c>
      <c r="B600" s="122" t="s">
        <v>647</v>
      </c>
      <c r="C600" s="123">
        <v>8755</v>
      </c>
      <c r="D600" s="122" t="s">
        <v>1758</v>
      </c>
      <c r="E600" s="122" t="s">
        <v>1759</v>
      </c>
    </row>
    <row r="601" spans="1:5" x14ac:dyDescent="0.3">
      <c r="A601" s="121">
        <v>592</v>
      </c>
      <c r="B601" s="122" t="s">
        <v>647</v>
      </c>
      <c r="C601" s="123">
        <v>8756</v>
      </c>
      <c r="D601" s="122" t="s">
        <v>1760</v>
      </c>
      <c r="E601" s="122" t="s">
        <v>1761</v>
      </c>
    </row>
    <row r="602" spans="1:5" x14ac:dyDescent="0.3">
      <c r="A602" s="121">
        <v>593</v>
      </c>
      <c r="B602" s="122" t="s">
        <v>647</v>
      </c>
      <c r="C602" s="123">
        <v>8757</v>
      </c>
      <c r="D602" s="122" t="s">
        <v>1762</v>
      </c>
      <c r="E602" s="122" t="s">
        <v>1763</v>
      </c>
    </row>
    <row r="603" spans="1:5" x14ac:dyDescent="0.3">
      <c r="A603" s="121">
        <v>594</v>
      </c>
      <c r="B603" s="122" t="s">
        <v>647</v>
      </c>
      <c r="C603" s="123">
        <v>8758</v>
      </c>
      <c r="D603" s="122" t="s">
        <v>1764</v>
      </c>
      <c r="E603" s="122" t="s">
        <v>1765</v>
      </c>
    </row>
    <row r="604" spans="1:5" x14ac:dyDescent="0.3">
      <c r="A604" s="121">
        <v>595</v>
      </c>
      <c r="B604" s="122" t="s">
        <v>647</v>
      </c>
      <c r="C604" s="123">
        <v>8759</v>
      </c>
      <c r="D604" s="122" t="s">
        <v>1766</v>
      </c>
      <c r="E604" s="122" t="s">
        <v>1767</v>
      </c>
    </row>
    <row r="605" spans="1:5" x14ac:dyDescent="0.3">
      <c r="A605" s="121">
        <v>596</v>
      </c>
      <c r="B605" s="122" t="s">
        <v>647</v>
      </c>
      <c r="C605" s="123">
        <v>8760</v>
      </c>
      <c r="D605" s="122" t="s">
        <v>1768</v>
      </c>
      <c r="E605" s="122" t="s">
        <v>1769</v>
      </c>
    </row>
    <row r="606" spans="1:5" x14ac:dyDescent="0.3">
      <c r="A606" s="121">
        <v>597</v>
      </c>
      <c r="B606" s="122" t="s">
        <v>647</v>
      </c>
      <c r="C606" s="123">
        <v>8761</v>
      </c>
      <c r="D606" s="122" t="s">
        <v>1770</v>
      </c>
      <c r="E606" s="122" t="s">
        <v>1771</v>
      </c>
    </row>
    <row r="607" spans="1:5" x14ac:dyDescent="0.3">
      <c r="A607" s="121">
        <v>598</v>
      </c>
      <c r="B607" s="122" t="s">
        <v>647</v>
      </c>
      <c r="C607" s="123">
        <v>8762</v>
      </c>
      <c r="D607" s="122" t="s">
        <v>1772</v>
      </c>
      <c r="E607" s="122" t="s">
        <v>1773</v>
      </c>
    </row>
    <row r="608" spans="1:5" x14ac:dyDescent="0.3">
      <c r="A608" s="121">
        <v>599</v>
      </c>
      <c r="B608" s="122" t="s">
        <v>647</v>
      </c>
      <c r="C608" s="123">
        <v>8763</v>
      </c>
      <c r="D608" s="122" t="s">
        <v>1774</v>
      </c>
      <c r="E608" s="122" t="s">
        <v>1775</v>
      </c>
    </row>
    <row r="609" spans="1:5" x14ac:dyDescent="0.3">
      <c r="A609" s="121">
        <v>600</v>
      </c>
      <c r="B609" s="122" t="s">
        <v>647</v>
      </c>
      <c r="C609" s="123">
        <v>8764</v>
      </c>
      <c r="D609" s="122" t="s">
        <v>1776</v>
      </c>
      <c r="E609" s="122" t="s">
        <v>1777</v>
      </c>
    </row>
    <row r="610" spans="1:5" x14ac:dyDescent="0.3">
      <c r="A610" s="121">
        <v>601</v>
      </c>
      <c r="B610" s="122" t="s">
        <v>647</v>
      </c>
      <c r="C610" s="123">
        <v>8765</v>
      </c>
      <c r="D610" s="122" t="s">
        <v>1778</v>
      </c>
      <c r="E610" s="122" t="s">
        <v>1779</v>
      </c>
    </row>
    <row r="611" spans="1:5" x14ac:dyDescent="0.3">
      <c r="A611" s="121">
        <v>602</v>
      </c>
      <c r="B611" s="122" t="s">
        <v>647</v>
      </c>
      <c r="C611" s="123">
        <v>8766</v>
      </c>
      <c r="D611" s="122" t="s">
        <v>1780</v>
      </c>
      <c r="E611" s="122" t="s">
        <v>1781</v>
      </c>
    </row>
    <row r="612" spans="1:5" x14ac:dyDescent="0.3">
      <c r="A612" s="121">
        <v>603</v>
      </c>
      <c r="B612" s="122" t="s">
        <v>647</v>
      </c>
      <c r="C612" s="123">
        <v>8767</v>
      </c>
      <c r="D612" s="122" t="s">
        <v>1782</v>
      </c>
      <c r="E612" s="122" t="s">
        <v>1783</v>
      </c>
    </row>
    <row r="613" spans="1:5" x14ac:dyDescent="0.3">
      <c r="A613" s="121">
        <v>604</v>
      </c>
      <c r="B613" s="122" t="s">
        <v>647</v>
      </c>
      <c r="C613" s="123">
        <v>8768</v>
      </c>
      <c r="D613" s="122" t="s">
        <v>1784</v>
      </c>
      <c r="E613" s="122" t="s">
        <v>1785</v>
      </c>
    </row>
    <row r="614" spans="1:5" x14ac:dyDescent="0.3">
      <c r="A614" s="121">
        <v>605</v>
      </c>
      <c r="B614" s="122" t="s">
        <v>647</v>
      </c>
      <c r="C614" s="123">
        <v>8769</v>
      </c>
      <c r="D614" s="122" t="s">
        <v>1786</v>
      </c>
      <c r="E614" s="122" t="s">
        <v>1787</v>
      </c>
    </row>
    <row r="615" spans="1:5" x14ac:dyDescent="0.3">
      <c r="A615" s="121">
        <v>606</v>
      </c>
      <c r="B615" s="122" t="s">
        <v>647</v>
      </c>
      <c r="C615" s="123">
        <v>8770</v>
      </c>
      <c r="D615" s="122" t="s">
        <v>1788</v>
      </c>
      <c r="E615" s="122" t="s">
        <v>1789</v>
      </c>
    </row>
    <row r="616" spans="1:5" x14ac:dyDescent="0.3">
      <c r="A616" s="121">
        <v>607</v>
      </c>
      <c r="B616" s="122" t="s">
        <v>647</v>
      </c>
      <c r="C616" s="123">
        <v>8771</v>
      </c>
      <c r="D616" s="122" t="s">
        <v>1790</v>
      </c>
      <c r="E616" s="122" t="s">
        <v>1791</v>
      </c>
    </row>
    <row r="617" spans="1:5" x14ac:dyDescent="0.3">
      <c r="A617" s="121">
        <v>608</v>
      </c>
      <c r="B617" s="122" t="s">
        <v>647</v>
      </c>
      <c r="C617" s="123">
        <v>8772</v>
      </c>
      <c r="D617" s="122" t="s">
        <v>1792</v>
      </c>
      <c r="E617" s="122" t="s">
        <v>1793</v>
      </c>
    </row>
    <row r="618" spans="1:5" x14ac:dyDescent="0.3">
      <c r="A618" s="121">
        <v>609</v>
      </c>
      <c r="B618" s="122" t="s">
        <v>647</v>
      </c>
      <c r="C618" s="123">
        <v>8773</v>
      </c>
      <c r="D618" s="122" t="s">
        <v>1794</v>
      </c>
      <c r="E618" s="122" t="s">
        <v>1795</v>
      </c>
    </row>
    <row r="619" spans="1:5" x14ac:dyDescent="0.3">
      <c r="A619" s="121">
        <v>610</v>
      </c>
      <c r="B619" s="122" t="s">
        <v>647</v>
      </c>
      <c r="C619" s="123">
        <v>8774</v>
      </c>
      <c r="D619" s="122" t="s">
        <v>1796</v>
      </c>
      <c r="E619" s="122" t="s">
        <v>1797</v>
      </c>
    </row>
    <row r="620" spans="1:5" x14ac:dyDescent="0.3">
      <c r="A620" s="121">
        <v>611</v>
      </c>
      <c r="B620" s="122" t="s">
        <v>647</v>
      </c>
      <c r="C620" s="123">
        <v>8775</v>
      </c>
      <c r="D620" s="122" t="s">
        <v>1798</v>
      </c>
      <c r="E620" s="122" t="s">
        <v>1799</v>
      </c>
    </row>
    <row r="621" spans="1:5" x14ac:dyDescent="0.3">
      <c r="A621" s="121">
        <v>612</v>
      </c>
      <c r="B621" s="122" t="s">
        <v>647</v>
      </c>
      <c r="C621" s="123">
        <v>8776</v>
      </c>
      <c r="D621" s="122" t="s">
        <v>1800</v>
      </c>
      <c r="E621" s="122" t="s">
        <v>1801</v>
      </c>
    </row>
    <row r="622" spans="1:5" x14ac:dyDescent="0.3">
      <c r="A622" s="121">
        <v>613</v>
      </c>
      <c r="B622" s="122" t="s">
        <v>647</v>
      </c>
      <c r="C622" s="123">
        <v>8777</v>
      </c>
      <c r="D622" s="122" t="s">
        <v>1802</v>
      </c>
      <c r="E622" s="122" t="s">
        <v>1803</v>
      </c>
    </row>
    <row r="623" spans="1:5" x14ac:dyDescent="0.3">
      <c r="A623" s="121">
        <v>614</v>
      </c>
      <c r="B623" s="122" t="s">
        <v>647</v>
      </c>
      <c r="C623" s="123">
        <v>8778</v>
      </c>
      <c r="D623" s="122" t="s">
        <v>1804</v>
      </c>
      <c r="E623" s="122" t="s">
        <v>1805</v>
      </c>
    </row>
    <row r="624" spans="1:5" x14ac:dyDescent="0.3">
      <c r="A624" s="121">
        <v>615</v>
      </c>
      <c r="B624" s="122" t="s">
        <v>647</v>
      </c>
      <c r="C624" s="123">
        <v>8779</v>
      </c>
      <c r="D624" s="122" t="s">
        <v>1806</v>
      </c>
      <c r="E624" s="122" t="s">
        <v>1807</v>
      </c>
    </row>
    <row r="625" spans="1:5" x14ac:dyDescent="0.3">
      <c r="A625" s="121">
        <v>616</v>
      </c>
      <c r="B625" s="122" t="s">
        <v>647</v>
      </c>
      <c r="C625" s="123">
        <v>8780</v>
      </c>
      <c r="D625" s="122" t="s">
        <v>1808</v>
      </c>
      <c r="E625" s="122" t="s">
        <v>1809</v>
      </c>
    </row>
    <row r="626" spans="1:5" x14ac:dyDescent="0.3">
      <c r="A626" s="121">
        <v>617</v>
      </c>
      <c r="B626" s="122" t="s">
        <v>647</v>
      </c>
      <c r="C626" s="123">
        <v>8781</v>
      </c>
      <c r="D626" s="122" t="s">
        <v>1810</v>
      </c>
      <c r="E626" s="122" t="s">
        <v>1811</v>
      </c>
    </row>
    <row r="627" spans="1:5" x14ac:dyDescent="0.3">
      <c r="A627" s="121">
        <v>618</v>
      </c>
      <c r="B627" s="122" t="s">
        <v>647</v>
      </c>
      <c r="C627" s="123">
        <v>8782</v>
      </c>
      <c r="D627" s="122" t="s">
        <v>1812</v>
      </c>
      <c r="E627" s="122" t="s">
        <v>1813</v>
      </c>
    </row>
    <row r="628" spans="1:5" x14ac:dyDescent="0.3">
      <c r="A628" s="121">
        <v>619</v>
      </c>
      <c r="B628" s="122" t="s">
        <v>647</v>
      </c>
      <c r="C628" s="123">
        <v>8783</v>
      </c>
      <c r="D628" s="122" t="s">
        <v>1814</v>
      </c>
      <c r="E628" s="122" t="s">
        <v>1815</v>
      </c>
    </row>
    <row r="629" spans="1:5" x14ac:dyDescent="0.3">
      <c r="A629" s="121">
        <v>620</v>
      </c>
      <c r="B629" s="122" t="s">
        <v>647</v>
      </c>
      <c r="C629" s="123">
        <v>8784</v>
      </c>
      <c r="D629" s="122" t="s">
        <v>1816</v>
      </c>
      <c r="E629" s="122" t="s">
        <v>1817</v>
      </c>
    </row>
    <row r="630" spans="1:5" x14ac:dyDescent="0.3">
      <c r="A630" s="121">
        <v>621</v>
      </c>
      <c r="B630" s="122" t="s">
        <v>647</v>
      </c>
      <c r="C630" s="123">
        <v>8785</v>
      </c>
      <c r="D630" s="122" t="s">
        <v>1818</v>
      </c>
      <c r="E630" s="122" t="s">
        <v>1819</v>
      </c>
    </row>
    <row r="631" spans="1:5" x14ac:dyDescent="0.3">
      <c r="A631" s="121">
        <v>622</v>
      </c>
      <c r="B631" s="122" t="s">
        <v>647</v>
      </c>
      <c r="C631" s="123">
        <v>8786</v>
      </c>
      <c r="D631" s="122" t="s">
        <v>1820</v>
      </c>
      <c r="E631" s="122" t="s">
        <v>1821</v>
      </c>
    </row>
    <row r="632" spans="1:5" x14ac:dyDescent="0.3">
      <c r="A632" s="121">
        <v>623</v>
      </c>
      <c r="B632" s="122" t="s">
        <v>647</v>
      </c>
      <c r="C632" s="123">
        <v>8787</v>
      </c>
      <c r="D632" s="122" t="s">
        <v>1822</v>
      </c>
      <c r="E632" s="122" t="s">
        <v>1823</v>
      </c>
    </row>
    <row r="633" spans="1:5" x14ac:dyDescent="0.3">
      <c r="A633" s="121">
        <v>624</v>
      </c>
      <c r="B633" s="122" t="s">
        <v>647</v>
      </c>
      <c r="C633" s="123">
        <v>8788</v>
      </c>
      <c r="D633" s="122" t="s">
        <v>1824</v>
      </c>
      <c r="E633" s="122" t="s">
        <v>1825</v>
      </c>
    </row>
    <row r="634" spans="1:5" x14ac:dyDescent="0.3">
      <c r="A634" s="121">
        <v>625</v>
      </c>
      <c r="B634" s="122" t="s">
        <v>647</v>
      </c>
      <c r="C634" s="123">
        <v>8789</v>
      </c>
      <c r="D634" s="122" t="s">
        <v>1826</v>
      </c>
      <c r="E634" s="122" t="s">
        <v>1827</v>
      </c>
    </row>
    <row r="635" spans="1:5" x14ac:dyDescent="0.3">
      <c r="A635" s="121">
        <v>626</v>
      </c>
      <c r="B635" s="122" t="s">
        <v>647</v>
      </c>
      <c r="C635" s="123">
        <v>8790</v>
      </c>
      <c r="D635" s="122" t="s">
        <v>1828</v>
      </c>
      <c r="E635" s="122" t="s">
        <v>1829</v>
      </c>
    </row>
    <row r="636" spans="1:5" x14ac:dyDescent="0.3">
      <c r="A636" s="121">
        <v>627</v>
      </c>
      <c r="B636" s="122" t="s">
        <v>647</v>
      </c>
      <c r="C636" s="123">
        <v>8791</v>
      </c>
      <c r="D636" s="122" t="s">
        <v>1830</v>
      </c>
      <c r="E636" s="122" t="s">
        <v>1831</v>
      </c>
    </row>
    <row r="637" spans="1:5" x14ac:dyDescent="0.3">
      <c r="A637" s="121">
        <v>628</v>
      </c>
      <c r="B637" s="122" t="s">
        <v>647</v>
      </c>
      <c r="C637" s="123">
        <v>8792</v>
      </c>
      <c r="D637" s="122" t="s">
        <v>1832</v>
      </c>
      <c r="E637" s="122" t="s">
        <v>1833</v>
      </c>
    </row>
    <row r="638" spans="1:5" x14ac:dyDescent="0.3">
      <c r="A638" s="121">
        <v>629</v>
      </c>
      <c r="B638" s="122" t="s">
        <v>647</v>
      </c>
      <c r="C638" s="123">
        <v>8793</v>
      </c>
      <c r="D638" s="122" t="s">
        <v>1834</v>
      </c>
      <c r="E638" s="122" t="s">
        <v>1835</v>
      </c>
    </row>
    <row r="639" spans="1:5" x14ac:dyDescent="0.3">
      <c r="A639" s="121">
        <v>630</v>
      </c>
      <c r="B639" s="122" t="s">
        <v>647</v>
      </c>
      <c r="C639" s="123">
        <v>8794</v>
      </c>
      <c r="D639" s="122" t="s">
        <v>1836</v>
      </c>
      <c r="E639" s="122" t="s">
        <v>1837</v>
      </c>
    </row>
    <row r="640" spans="1:5" x14ac:dyDescent="0.3">
      <c r="A640" s="121">
        <v>631</v>
      </c>
      <c r="B640" s="122" t="s">
        <v>647</v>
      </c>
      <c r="C640" s="123">
        <v>8795</v>
      </c>
      <c r="D640" s="122" t="s">
        <v>1838</v>
      </c>
      <c r="E640" s="122" t="s">
        <v>1839</v>
      </c>
    </row>
    <row r="641" spans="1:5" x14ac:dyDescent="0.3">
      <c r="A641" s="121">
        <v>632</v>
      </c>
      <c r="B641" s="122" t="s">
        <v>647</v>
      </c>
      <c r="C641" s="123">
        <v>8796</v>
      </c>
      <c r="D641" s="122" t="s">
        <v>1840</v>
      </c>
      <c r="E641" s="122" t="s">
        <v>1841</v>
      </c>
    </row>
    <row r="642" spans="1:5" x14ac:dyDescent="0.3">
      <c r="A642" s="121">
        <v>633</v>
      </c>
      <c r="B642" s="122" t="s">
        <v>647</v>
      </c>
      <c r="C642" s="123">
        <v>8797</v>
      </c>
      <c r="D642" s="122" t="s">
        <v>1842</v>
      </c>
      <c r="E642" s="122" t="s">
        <v>1843</v>
      </c>
    </row>
    <row r="643" spans="1:5" x14ac:dyDescent="0.3">
      <c r="A643" s="121">
        <v>634</v>
      </c>
      <c r="B643" s="122" t="s">
        <v>647</v>
      </c>
      <c r="C643" s="123">
        <v>8798</v>
      </c>
      <c r="D643" s="122" t="s">
        <v>1844</v>
      </c>
      <c r="E643" s="122" t="s">
        <v>1845</v>
      </c>
    </row>
    <row r="644" spans="1:5" x14ac:dyDescent="0.3">
      <c r="A644" s="121">
        <v>635</v>
      </c>
      <c r="B644" s="122" t="s">
        <v>647</v>
      </c>
      <c r="C644" s="123">
        <v>8799</v>
      </c>
      <c r="D644" s="122" t="s">
        <v>1846</v>
      </c>
      <c r="E644" s="122" t="s">
        <v>1847</v>
      </c>
    </row>
    <row r="645" spans="1:5" x14ac:dyDescent="0.3">
      <c r="A645" s="121">
        <v>636</v>
      </c>
      <c r="B645" s="122" t="s">
        <v>647</v>
      </c>
      <c r="C645" s="123">
        <v>8800</v>
      </c>
      <c r="D645" s="122" t="s">
        <v>1848</v>
      </c>
      <c r="E645" s="122" t="s">
        <v>1849</v>
      </c>
    </row>
    <row r="646" spans="1:5" x14ac:dyDescent="0.3">
      <c r="A646" s="121">
        <v>637</v>
      </c>
      <c r="B646" s="122" t="s">
        <v>647</v>
      </c>
      <c r="C646" s="123">
        <v>8801</v>
      </c>
      <c r="D646" s="122" t="s">
        <v>1850</v>
      </c>
      <c r="E646" s="122" t="s">
        <v>1851</v>
      </c>
    </row>
    <row r="647" spans="1:5" x14ac:dyDescent="0.3">
      <c r="A647" s="121">
        <v>638</v>
      </c>
      <c r="B647" s="122" t="s">
        <v>647</v>
      </c>
      <c r="C647" s="123">
        <v>8802</v>
      </c>
      <c r="D647" s="122" t="s">
        <v>1852</v>
      </c>
      <c r="E647" s="122" t="s">
        <v>1853</v>
      </c>
    </row>
    <row r="648" spans="1:5" x14ac:dyDescent="0.3">
      <c r="A648" s="121">
        <v>639</v>
      </c>
      <c r="B648" s="122" t="s">
        <v>647</v>
      </c>
      <c r="C648" s="123">
        <v>8803</v>
      </c>
      <c r="D648" s="122" t="s">
        <v>1854</v>
      </c>
      <c r="E648" s="122" t="s">
        <v>1855</v>
      </c>
    </row>
    <row r="649" spans="1:5" x14ac:dyDescent="0.3">
      <c r="A649" s="121">
        <v>640</v>
      </c>
      <c r="B649" s="122" t="s">
        <v>647</v>
      </c>
      <c r="C649" s="123">
        <v>8804</v>
      </c>
      <c r="D649" s="122" t="s">
        <v>1856</v>
      </c>
      <c r="E649" s="122" t="s">
        <v>1857</v>
      </c>
    </row>
    <row r="650" spans="1:5" x14ac:dyDescent="0.3">
      <c r="A650" s="121">
        <v>641</v>
      </c>
      <c r="B650" s="122" t="s">
        <v>647</v>
      </c>
      <c r="C650" s="123">
        <v>8805</v>
      </c>
      <c r="D650" s="122" t="s">
        <v>1858</v>
      </c>
      <c r="E650" s="122" t="s">
        <v>1859</v>
      </c>
    </row>
    <row r="651" spans="1:5" x14ac:dyDescent="0.3">
      <c r="A651" s="121">
        <v>642</v>
      </c>
      <c r="B651" s="122" t="s">
        <v>647</v>
      </c>
      <c r="C651" s="123">
        <v>8806</v>
      </c>
      <c r="D651" s="122" t="s">
        <v>1860</v>
      </c>
      <c r="E651" s="122" t="s">
        <v>1861</v>
      </c>
    </row>
    <row r="652" spans="1:5" x14ac:dyDescent="0.3">
      <c r="A652" s="121">
        <v>643</v>
      </c>
      <c r="B652" s="122" t="s">
        <v>647</v>
      </c>
      <c r="C652" s="123">
        <v>8807</v>
      </c>
      <c r="D652" s="122" t="s">
        <v>1862</v>
      </c>
      <c r="E652" s="122" t="s">
        <v>1863</v>
      </c>
    </row>
    <row r="653" spans="1:5" x14ac:dyDescent="0.3">
      <c r="A653" s="121">
        <v>644</v>
      </c>
      <c r="B653" s="122" t="s">
        <v>647</v>
      </c>
      <c r="C653" s="123">
        <v>8808</v>
      </c>
      <c r="D653" s="122" t="s">
        <v>1864</v>
      </c>
      <c r="E653" s="122" t="s">
        <v>1865</v>
      </c>
    </row>
    <row r="654" spans="1:5" x14ac:dyDescent="0.3">
      <c r="A654" s="121">
        <v>645</v>
      </c>
      <c r="B654" s="122" t="s">
        <v>647</v>
      </c>
      <c r="C654" s="123">
        <v>8809</v>
      </c>
      <c r="D654" s="122" t="s">
        <v>1866</v>
      </c>
      <c r="E654" s="122" t="s">
        <v>1867</v>
      </c>
    </row>
    <row r="655" spans="1:5" x14ac:dyDescent="0.3">
      <c r="A655" s="121">
        <v>646</v>
      </c>
      <c r="B655" s="122" t="s">
        <v>647</v>
      </c>
      <c r="C655" s="123">
        <v>8810</v>
      </c>
      <c r="D655" s="122" t="s">
        <v>1868</v>
      </c>
      <c r="E655" s="122" t="s">
        <v>1869</v>
      </c>
    </row>
    <row r="656" spans="1:5" x14ac:dyDescent="0.3">
      <c r="A656" s="121">
        <v>647</v>
      </c>
      <c r="B656" s="122" t="s">
        <v>647</v>
      </c>
      <c r="C656" s="123">
        <v>8811</v>
      </c>
      <c r="D656" s="122" t="s">
        <v>1870</v>
      </c>
      <c r="E656" s="122" t="s">
        <v>1871</v>
      </c>
    </row>
    <row r="657" spans="1:5" x14ac:dyDescent="0.3">
      <c r="A657" s="121">
        <v>648</v>
      </c>
      <c r="B657" s="122" t="s">
        <v>647</v>
      </c>
      <c r="C657" s="123">
        <v>8812</v>
      </c>
      <c r="D657" s="122" t="s">
        <v>1872</v>
      </c>
      <c r="E657" s="122" t="s">
        <v>1873</v>
      </c>
    </row>
    <row r="658" spans="1:5" x14ac:dyDescent="0.3">
      <c r="A658" s="121">
        <v>649</v>
      </c>
      <c r="B658" s="122" t="s">
        <v>647</v>
      </c>
      <c r="C658" s="123">
        <v>8813</v>
      </c>
      <c r="D658" s="122" t="s">
        <v>1874</v>
      </c>
      <c r="E658" s="122" t="s">
        <v>1875</v>
      </c>
    </row>
    <row r="659" spans="1:5" x14ac:dyDescent="0.3">
      <c r="A659" s="121">
        <v>650</v>
      </c>
      <c r="B659" s="122" t="s">
        <v>647</v>
      </c>
      <c r="C659" s="123">
        <v>8814</v>
      </c>
      <c r="D659" s="122" t="s">
        <v>1876</v>
      </c>
      <c r="E659" s="122" t="s">
        <v>1877</v>
      </c>
    </row>
    <row r="660" spans="1:5" x14ac:dyDescent="0.3">
      <c r="A660" s="121">
        <v>651</v>
      </c>
      <c r="B660" s="122" t="s">
        <v>647</v>
      </c>
      <c r="C660" s="123">
        <v>8815</v>
      </c>
      <c r="D660" s="122" t="s">
        <v>1878</v>
      </c>
      <c r="E660" s="122" t="s">
        <v>1879</v>
      </c>
    </row>
    <row r="661" spans="1:5" x14ac:dyDescent="0.3">
      <c r="A661" s="121">
        <v>652</v>
      </c>
      <c r="B661" s="122" t="s">
        <v>647</v>
      </c>
      <c r="C661" s="123">
        <v>8816</v>
      </c>
      <c r="D661" s="122" t="s">
        <v>1880</v>
      </c>
      <c r="E661" s="122" t="s">
        <v>1881</v>
      </c>
    </row>
    <row r="662" spans="1:5" x14ac:dyDescent="0.3">
      <c r="A662" s="121">
        <v>653</v>
      </c>
      <c r="B662" s="122" t="s">
        <v>647</v>
      </c>
      <c r="C662" s="123">
        <v>8817</v>
      </c>
      <c r="D662" s="122" t="s">
        <v>1882</v>
      </c>
      <c r="E662" s="122" t="s">
        <v>1883</v>
      </c>
    </row>
    <row r="663" spans="1:5" x14ac:dyDescent="0.3">
      <c r="A663" s="121">
        <v>654</v>
      </c>
      <c r="B663" s="122" t="s">
        <v>647</v>
      </c>
      <c r="C663" s="123">
        <v>8818</v>
      </c>
      <c r="D663" s="122" t="s">
        <v>1884</v>
      </c>
      <c r="E663" s="122" t="s">
        <v>1885</v>
      </c>
    </row>
    <row r="664" spans="1:5" x14ac:dyDescent="0.3">
      <c r="A664" s="121">
        <v>655</v>
      </c>
      <c r="B664" s="122" t="s">
        <v>647</v>
      </c>
      <c r="C664" s="123">
        <v>8819</v>
      </c>
      <c r="D664" s="122" t="s">
        <v>1886</v>
      </c>
      <c r="E664" s="122" t="s">
        <v>1887</v>
      </c>
    </row>
    <row r="665" spans="1:5" x14ac:dyDescent="0.3">
      <c r="A665" s="121">
        <v>656</v>
      </c>
      <c r="B665" s="122" t="s">
        <v>647</v>
      </c>
      <c r="C665" s="123">
        <v>8820</v>
      </c>
      <c r="D665" s="122" t="s">
        <v>1888</v>
      </c>
      <c r="E665" s="122" t="s">
        <v>1889</v>
      </c>
    </row>
    <row r="666" spans="1:5" x14ac:dyDescent="0.3">
      <c r="A666" s="121">
        <v>657</v>
      </c>
      <c r="B666" s="122" t="s">
        <v>647</v>
      </c>
      <c r="C666" s="123">
        <v>8821</v>
      </c>
      <c r="D666" s="122" t="s">
        <v>1890</v>
      </c>
      <c r="E666" s="122" t="s">
        <v>1891</v>
      </c>
    </row>
    <row r="667" spans="1:5" x14ac:dyDescent="0.3">
      <c r="A667" s="121">
        <v>658</v>
      </c>
      <c r="B667" s="122" t="s">
        <v>647</v>
      </c>
      <c r="C667" s="123">
        <v>8822</v>
      </c>
      <c r="D667" s="122" t="s">
        <v>1892</v>
      </c>
      <c r="E667" s="122" t="s">
        <v>1893</v>
      </c>
    </row>
    <row r="668" spans="1:5" x14ac:dyDescent="0.3">
      <c r="A668" s="121">
        <v>659</v>
      </c>
      <c r="B668" s="122" t="s">
        <v>647</v>
      </c>
      <c r="C668" s="123">
        <v>8823</v>
      </c>
      <c r="D668" s="122" t="s">
        <v>1894</v>
      </c>
      <c r="E668" s="122" t="s">
        <v>1895</v>
      </c>
    </row>
    <row r="669" spans="1:5" x14ac:dyDescent="0.3">
      <c r="A669" s="121">
        <v>660</v>
      </c>
      <c r="B669" s="122" t="s">
        <v>647</v>
      </c>
      <c r="C669" s="123">
        <v>8824</v>
      </c>
      <c r="D669" s="122" t="s">
        <v>1896</v>
      </c>
      <c r="E669" s="122" t="s">
        <v>1897</v>
      </c>
    </row>
    <row r="670" spans="1:5" x14ac:dyDescent="0.3">
      <c r="A670" s="121">
        <v>661</v>
      </c>
      <c r="B670" s="122" t="s">
        <v>647</v>
      </c>
      <c r="C670" s="123">
        <v>8825</v>
      </c>
      <c r="D670" s="122" t="s">
        <v>1898</v>
      </c>
      <c r="E670" s="122" t="s">
        <v>1899</v>
      </c>
    </row>
    <row r="671" spans="1:5" x14ac:dyDescent="0.3">
      <c r="A671" s="121">
        <v>662</v>
      </c>
      <c r="B671" s="122" t="s">
        <v>647</v>
      </c>
      <c r="C671" s="123">
        <v>8826</v>
      </c>
      <c r="D671" s="122" t="s">
        <v>1900</v>
      </c>
      <c r="E671" s="122" t="s">
        <v>1901</v>
      </c>
    </row>
    <row r="672" spans="1:5" x14ac:dyDescent="0.3">
      <c r="A672" s="121">
        <v>663</v>
      </c>
      <c r="B672" s="122" t="s">
        <v>647</v>
      </c>
      <c r="C672" s="123">
        <v>8827</v>
      </c>
      <c r="D672" s="122" t="s">
        <v>1902</v>
      </c>
      <c r="E672" s="122" t="s">
        <v>1903</v>
      </c>
    </row>
    <row r="673" spans="1:5" x14ac:dyDescent="0.3">
      <c r="A673" s="121">
        <v>664</v>
      </c>
      <c r="B673" s="122" t="s">
        <v>647</v>
      </c>
      <c r="C673" s="123">
        <v>8828</v>
      </c>
      <c r="D673" s="122" t="s">
        <v>1904</v>
      </c>
      <c r="E673" s="122" t="s">
        <v>1905</v>
      </c>
    </row>
    <row r="674" spans="1:5" x14ac:dyDescent="0.3">
      <c r="A674" s="121">
        <v>665</v>
      </c>
      <c r="B674" s="122" t="s">
        <v>647</v>
      </c>
      <c r="C674" s="123">
        <v>8829</v>
      </c>
      <c r="D674" s="122" t="s">
        <v>1906</v>
      </c>
      <c r="E674" s="122" t="s">
        <v>1907</v>
      </c>
    </row>
    <row r="675" spans="1:5" x14ac:dyDescent="0.3">
      <c r="A675" s="121">
        <v>666</v>
      </c>
      <c r="B675" s="122" t="s">
        <v>647</v>
      </c>
      <c r="C675" s="123">
        <v>8830</v>
      </c>
      <c r="D675" s="122" t="s">
        <v>1908</v>
      </c>
      <c r="E675" s="122" t="s">
        <v>1909</v>
      </c>
    </row>
    <row r="676" spans="1:5" x14ac:dyDescent="0.3">
      <c r="A676" s="121">
        <v>667</v>
      </c>
      <c r="B676" s="122" t="s">
        <v>647</v>
      </c>
      <c r="C676" s="123">
        <v>8831</v>
      </c>
      <c r="D676" s="122" t="s">
        <v>1910</v>
      </c>
      <c r="E676" s="122" t="s">
        <v>1911</v>
      </c>
    </row>
    <row r="677" spans="1:5" x14ac:dyDescent="0.3">
      <c r="A677" s="121">
        <v>668</v>
      </c>
      <c r="B677" s="122" t="s">
        <v>647</v>
      </c>
      <c r="C677" s="123">
        <v>8832</v>
      </c>
      <c r="D677" s="122" t="s">
        <v>1912</v>
      </c>
      <c r="E677" s="122" t="s">
        <v>1913</v>
      </c>
    </row>
    <row r="678" spans="1:5" x14ac:dyDescent="0.3">
      <c r="A678" s="121">
        <v>669</v>
      </c>
      <c r="B678" s="122" t="s">
        <v>647</v>
      </c>
      <c r="C678" s="123">
        <v>8833</v>
      </c>
      <c r="D678" s="122" t="s">
        <v>1914</v>
      </c>
      <c r="E678" s="122" t="s">
        <v>1915</v>
      </c>
    </row>
    <row r="679" spans="1:5" x14ac:dyDescent="0.3">
      <c r="A679" s="121">
        <v>670</v>
      </c>
      <c r="B679" s="122" t="s">
        <v>647</v>
      </c>
      <c r="C679" s="123">
        <v>8834</v>
      </c>
      <c r="D679" s="122" t="s">
        <v>1916</v>
      </c>
      <c r="E679" s="122" t="s">
        <v>1917</v>
      </c>
    </row>
    <row r="680" spans="1:5" x14ac:dyDescent="0.3">
      <c r="A680" s="121">
        <v>671</v>
      </c>
      <c r="B680" s="122" t="s">
        <v>647</v>
      </c>
      <c r="C680" s="123">
        <v>8835</v>
      </c>
      <c r="D680" s="122" t="s">
        <v>1918</v>
      </c>
      <c r="E680" s="122" t="s">
        <v>1919</v>
      </c>
    </row>
    <row r="681" spans="1:5" x14ac:dyDescent="0.3">
      <c r="A681" s="121">
        <v>672</v>
      </c>
      <c r="B681" s="122" t="s">
        <v>647</v>
      </c>
      <c r="C681" s="123">
        <v>8836</v>
      </c>
      <c r="D681" s="122" t="s">
        <v>1920</v>
      </c>
      <c r="E681" s="122" t="s">
        <v>1921</v>
      </c>
    </row>
    <row r="682" spans="1:5" x14ac:dyDescent="0.3">
      <c r="A682" s="121">
        <v>673</v>
      </c>
      <c r="B682" s="122" t="s">
        <v>647</v>
      </c>
      <c r="C682" s="123">
        <v>8837</v>
      </c>
      <c r="D682" s="122" t="s">
        <v>1922</v>
      </c>
      <c r="E682" s="122" t="s">
        <v>1923</v>
      </c>
    </row>
    <row r="683" spans="1:5" x14ac:dyDescent="0.3">
      <c r="A683" s="121">
        <v>674</v>
      </c>
      <c r="B683" s="122" t="s">
        <v>647</v>
      </c>
      <c r="C683" s="123">
        <v>8838</v>
      </c>
      <c r="D683" s="122" t="s">
        <v>1924</v>
      </c>
      <c r="E683" s="122" t="s">
        <v>1925</v>
      </c>
    </row>
    <row r="684" spans="1:5" x14ac:dyDescent="0.3">
      <c r="A684" s="121">
        <v>675</v>
      </c>
      <c r="B684" s="122" t="s">
        <v>647</v>
      </c>
      <c r="C684" s="123">
        <v>8839</v>
      </c>
      <c r="D684" s="122" t="s">
        <v>1926</v>
      </c>
      <c r="E684" s="122" t="s">
        <v>1927</v>
      </c>
    </row>
    <row r="685" spans="1:5" x14ac:dyDescent="0.3">
      <c r="A685" s="121">
        <v>676</v>
      </c>
      <c r="B685" s="122" t="s">
        <v>647</v>
      </c>
      <c r="C685" s="123">
        <v>8840</v>
      </c>
      <c r="D685" s="122" t="s">
        <v>1928</v>
      </c>
      <c r="E685" s="122" t="s">
        <v>1929</v>
      </c>
    </row>
    <row r="686" spans="1:5" x14ac:dyDescent="0.3">
      <c r="A686" s="121">
        <v>677</v>
      </c>
      <c r="B686" s="122" t="s">
        <v>647</v>
      </c>
      <c r="C686" s="123">
        <v>8841</v>
      </c>
      <c r="D686" s="122" t="s">
        <v>1930</v>
      </c>
      <c r="E686" s="122" t="s">
        <v>1931</v>
      </c>
    </row>
    <row r="687" spans="1:5" x14ac:dyDescent="0.3">
      <c r="A687" s="121">
        <v>678</v>
      </c>
      <c r="B687" s="122" t="s">
        <v>647</v>
      </c>
      <c r="C687" s="123">
        <v>8842</v>
      </c>
      <c r="D687" s="122" t="s">
        <v>1932</v>
      </c>
      <c r="E687" s="122" t="s">
        <v>1933</v>
      </c>
    </row>
    <row r="688" spans="1:5" x14ac:dyDescent="0.3">
      <c r="A688" s="121">
        <v>679</v>
      </c>
      <c r="B688" s="122" t="s">
        <v>647</v>
      </c>
      <c r="C688" s="123">
        <v>8843</v>
      </c>
      <c r="D688" s="122" t="s">
        <v>1934</v>
      </c>
      <c r="E688" s="122" t="s">
        <v>1935</v>
      </c>
    </row>
    <row r="689" spans="1:5" x14ac:dyDescent="0.3">
      <c r="A689" s="121">
        <v>680</v>
      </c>
      <c r="B689" s="122" t="s">
        <v>647</v>
      </c>
      <c r="C689" s="123">
        <v>8844</v>
      </c>
      <c r="D689" s="122" t="s">
        <v>1936</v>
      </c>
      <c r="E689" s="122" t="s">
        <v>1937</v>
      </c>
    </row>
    <row r="690" spans="1:5" x14ac:dyDescent="0.3">
      <c r="A690" s="121">
        <v>681</v>
      </c>
      <c r="B690" s="122" t="s">
        <v>647</v>
      </c>
      <c r="C690" s="123">
        <v>8845</v>
      </c>
      <c r="D690" s="122" t="s">
        <v>1938</v>
      </c>
      <c r="E690" s="122" t="s">
        <v>1939</v>
      </c>
    </row>
    <row r="691" spans="1:5" x14ac:dyDescent="0.3">
      <c r="A691" s="121">
        <v>682</v>
      </c>
      <c r="B691" s="122" t="s">
        <v>647</v>
      </c>
      <c r="C691" s="123">
        <v>8846</v>
      </c>
      <c r="D691" s="122" t="s">
        <v>1940</v>
      </c>
      <c r="E691" s="122" t="s">
        <v>1941</v>
      </c>
    </row>
    <row r="692" spans="1:5" x14ac:dyDescent="0.3">
      <c r="A692" s="121">
        <v>683</v>
      </c>
      <c r="B692" s="122" t="s">
        <v>647</v>
      </c>
      <c r="C692" s="123">
        <v>8847</v>
      </c>
      <c r="D692" s="122" t="s">
        <v>1942</v>
      </c>
      <c r="E692" s="122" t="s">
        <v>1943</v>
      </c>
    </row>
    <row r="693" spans="1:5" x14ac:dyDescent="0.3">
      <c r="A693" s="121">
        <v>684</v>
      </c>
      <c r="B693" s="122" t="s">
        <v>647</v>
      </c>
      <c r="C693" s="123">
        <v>8848</v>
      </c>
      <c r="D693" s="122" t="s">
        <v>1944</v>
      </c>
      <c r="E693" s="122" t="s">
        <v>1945</v>
      </c>
    </row>
    <row r="694" spans="1:5" x14ac:dyDescent="0.3">
      <c r="A694" s="121">
        <v>685</v>
      </c>
      <c r="B694" s="122" t="s">
        <v>647</v>
      </c>
      <c r="C694" s="123">
        <v>8849</v>
      </c>
      <c r="D694" s="122" t="s">
        <v>1946</v>
      </c>
      <c r="E694" s="122" t="s">
        <v>1947</v>
      </c>
    </row>
    <row r="695" spans="1:5" x14ac:dyDescent="0.3">
      <c r="A695" s="121">
        <v>686</v>
      </c>
      <c r="B695" s="122" t="s">
        <v>647</v>
      </c>
      <c r="C695" s="123">
        <v>8850</v>
      </c>
      <c r="D695" s="122" t="s">
        <v>1948</v>
      </c>
      <c r="E695" s="122" t="s">
        <v>1949</v>
      </c>
    </row>
    <row r="696" spans="1:5" x14ac:dyDescent="0.3">
      <c r="A696" s="121">
        <v>687</v>
      </c>
      <c r="B696" s="122" t="s">
        <v>647</v>
      </c>
      <c r="C696" s="123">
        <v>8851</v>
      </c>
      <c r="D696" s="122" t="s">
        <v>1950</v>
      </c>
      <c r="E696" s="122" t="s">
        <v>1951</v>
      </c>
    </row>
    <row r="697" spans="1:5" x14ac:dyDescent="0.3">
      <c r="A697" s="121">
        <v>688</v>
      </c>
      <c r="B697" s="122" t="s">
        <v>647</v>
      </c>
      <c r="C697" s="123">
        <v>8852</v>
      </c>
      <c r="D697" s="122" t="s">
        <v>1952</v>
      </c>
      <c r="E697" s="122" t="s">
        <v>1953</v>
      </c>
    </row>
    <row r="698" spans="1:5" x14ac:dyDescent="0.3">
      <c r="A698" s="121">
        <v>689</v>
      </c>
      <c r="B698" s="122" t="s">
        <v>647</v>
      </c>
      <c r="C698" s="123">
        <v>8853</v>
      </c>
      <c r="D698" s="122" t="s">
        <v>1954</v>
      </c>
      <c r="E698" s="122" t="s">
        <v>1955</v>
      </c>
    </row>
    <row r="699" spans="1:5" x14ac:dyDescent="0.3">
      <c r="A699" s="121">
        <v>690</v>
      </c>
      <c r="B699" s="122" t="s">
        <v>647</v>
      </c>
      <c r="C699" s="123">
        <v>8854</v>
      </c>
      <c r="D699" s="122" t="s">
        <v>1956</v>
      </c>
      <c r="E699" s="122" t="s">
        <v>1957</v>
      </c>
    </row>
    <row r="700" spans="1:5" x14ac:dyDescent="0.3">
      <c r="A700" s="121">
        <v>691</v>
      </c>
      <c r="B700" s="122" t="s">
        <v>647</v>
      </c>
      <c r="C700" s="123">
        <v>8855</v>
      </c>
      <c r="D700" s="122" t="s">
        <v>1958</v>
      </c>
      <c r="E700" s="122" t="s">
        <v>1959</v>
      </c>
    </row>
    <row r="701" spans="1:5" x14ac:dyDescent="0.3">
      <c r="A701" s="121">
        <v>692</v>
      </c>
      <c r="B701" s="122" t="s">
        <v>647</v>
      </c>
      <c r="C701" s="123">
        <v>8856</v>
      </c>
      <c r="D701" s="122" t="s">
        <v>1960</v>
      </c>
      <c r="E701" s="122" t="s">
        <v>1961</v>
      </c>
    </row>
    <row r="702" spans="1:5" x14ac:dyDescent="0.3">
      <c r="A702" s="121">
        <v>693</v>
      </c>
      <c r="B702" s="122" t="s">
        <v>647</v>
      </c>
      <c r="C702" s="123">
        <v>8857</v>
      </c>
      <c r="D702" s="122" t="s">
        <v>1962</v>
      </c>
      <c r="E702" s="122" t="s">
        <v>1963</v>
      </c>
    </row>
    <row r="703" spans="1:5" x14ac:dyDescent="0.3">
      <c r="A703" s="121">
        <v>694</v>
      </c>
      <c r="B703" s="122" t="s">
        <v>647</v>
      </c>
      <c r="C703" s="123">
        <v>8858</v>
      </c>
      <c r="D703" s="122" t="s">
        <v>1964</v>
      </c>
      <c r="E703" s="122" t="s">
        <v>1965</v>
      </c>
    </row>
    <row r="704" spans="1:5" x14ac:dyDescent="0.3">
      <c r="A704" s="121">
        <v>695</v>
      </c>
      <c r="B704" s="122" t="s">
        <v>647</v>
      </c>
      <c r="C704" s="123">
        <v>8859</v>
      </c>
      <c r="D704" s="122" t="s">
        <v>1966</v>
      </c>
      <c r="E704" s="122" t="s">
        <v>1967</v>
      </c>
    </row>
    <row r="705" spans="1:5" x14ac:dyDescent="0.3">
      <c r="A705" s="121">
        <v>696</v>
      </c>
      <c r="B705" s="122" t="s">
        <v>647</v>
      </c>
      <c r="C705" s="123">
        <v>8860</v>
      </c>
      <c r="D705" s="122" t="s">
        <v>1968</v>
      </c>
      <c r="E705" s="122" t="s">
        <v>1969</v>
      </c>
    </row>
    <row r="706" spans="1:5" x14ac:dyDescent="0.3">
      <c r="A706" s="121">
        <v>697</v>
      </c>
      <c r="B706" s="122" t="s">
        <v>647</v>
      </c>
      <c r="C706" s="123">
        <v>8861</v>
      </c>
      <c r="D706" s="122" t="s">
        <v>1970</v>
      </c>
      <c r="E706" s="122" t="s">
        <v>1971</v>
      </c>
    </row>
    <row r="707" spans="1:5" x14ac:dyDescent="0.3">
      <c r="A707" s="121">
        <v>698</v>
      </c>
      <c r="B707" s="122" t="s">
        <v>647</v>
      </c>
      <c r="C707" s="123">
        <v>8862</v>
      </c>
      <c r="D707" s="122" t="s">
        <v>1972</v>
      </c>
      <c r="E707" s="122" t="s">
        <v>1973</v>
      </c>
    </row>
    <row r="708" spans="1:5" x14ac:dyDescent="0.3">
      <c r="A708" s="121">
        <v>699</v>
      </c>
      <c r="B708" s="122" t="s">
        <v>647</v>
      </c>
      <c r="C708" s="123">
        <v>8863</v>
      </c>
      <c r="D708" s="122" t="s">
        <v>1974</v>
      </c>
      <c r="E708" s="122" t="s">
        <v>1975</v>
      </c>
    </row>
    <row r="709" spans="1:5" x14ac:dyDescent="0.3">
      <c r="A709" s="121">
        <v>700</v>
      </c>
      <c r="B709" s="122" t="s">
        <v>647</v>
      </c>
      <c r="C709" s="123">
        <v>8864</v>
      </c>
      <c r="D709" s="122" t="s">
        <v>1976</v>
      </c>
      <c r="E709" s="122" t="s">
        <v>1977</v>
      </c>
    </row>
    <row r="710" spans="1:5" x14ac:dyDescent="0.3">
      <c r="A710" s="121">
        <v>701</v>
      </c>
      <c r="B710" s="122" t="s">
        <v>647</v>
      </c>
      <c r="C710" s="123">
        <v>8865</v>
      </c>
      <c r="D710" s="122" t="s">
        <v>1978</v>
      </c>
      <c r="E710" s="122" t="s">
        <v>1979</v>
      </c>
    </row>
    <row r="711" spans="1:5" x14ac:dyDescent="0.3">
      <c r="A711" s="121">
        <v>702</v>
      </c>
      <c r="B711" s="122" t="s">
        <v>647</v>
      </c>
      <c r="C711" s="123">
        <v>8866</v>
      </c>
      <c r="D711" s="122" t="s">
        <v>1980</v>
      </c>
      <c r="E711" s="122" t="s">
        <v>1981</v>
      </c>
    </row>
    <row r="712" spans="1:5" x14ac:dyDescent="0.3">
      <c r="A712" s="121">
        <v>703</v>
      </c>
      <c r="B712" s="122" t="s">
        <v>647</v>
      </c>
      <c r="C712" s="123">
        <v>8867</v>
      </c>
      <c r="D712" s="122" t="s">
        <v>1982</v>
      </c>
      <c r="E712" s="122" t="s">
        <v>1983</v>
      </c>
    </row>
    <row r="713" spans="1:5" x14ac:dyDescent="0.3">
      <c r="A713" s="121">
        <v>704</v>
      </c>
      <c r="B713" s="122" t="s">
        <v>647</v>
      </c>
      <c r="C713" s="123">
        <v>8868</v>
      </c>
      <c r="D713" s="122" t="s">
        <v>1984</v>
      </c>
      <c r="E713" s="122" t="s">
        <v>1985</v>
      </c>
    </row>
    <row r="714" spans="1:5" x14ac:dyDescent="0.3">
      <c r="A714" s="121">
        <v>705</v>
      </c>
      <c r="B714" s="122" t="s">
        <v>647</v>
      </c>
      <c r="C714" s="123">
        <v>8869</v>
      </c>
      <c r="D714" s="122" t="s">
        <v>1986</v>
      </c>
      <c r="E714" s="122" t="s">
        <v>1987</v>
      </c>
    </row>
    <row r="715" spans="1:5" x14ac:dyDescent="0.3">
      <c r="A715" s="121">
        <v>706</v>
      </c>
      <c r="B715" s="122" t="s">
        <v>647</v>
      </c>
      <c r="C715" s="123">
        <v>8870</v>
      </c>
      <c r="D715" s="122" t="s">
        <v>1988</v>
      </c>
      <c r="E715" s="122" t="s">
        <v>1989</v>
      </c>
    </row>
    <row r="716" spans="1:5" x14ac:dyDescent="0.3">
      <c r="A716" s="121">
        <v>707</v>
      </c>
      <c r="B716" s="122" t="s">
        <v>647</v>
      </c>
      <c r="C716" s="123">
        <v>8871</v>
      </c>
      <c r="D716" s="122" t="s">
        <v>1990</v>
      </c>
      <c r="E716" s="122" t="s">
        <v>1991</v>
      </c>
    </row>
    <row r="717" spans="1:5" x14ac:dyDescent="0.3">
      <c r="A717" s="121">
        <v>708</v>
      </c>
      <c r="B717" s="122" t="s">
        <v>647</v>
      </c>
      <c r="C717" s="123">
        <v>8872</v>
      </c>
      <c r="D717" s="122" t="s">
        <v>1992</v>
      </c>
      <c r="E717" s="122" t="s">
        <v>1993</v>
      </c>
    </row>
    <row r="718" spans="1:5" x14ac:dyDescent="0.3">
      <c r="A718" s="121">
        <v>709</v>
      </c>
      <c r="B718" s="122" t="s">
        <v>647</v>
      </c>
      <c r="C718" s="123">
        <v>8873</v>
      </c>
      <c r="D718" s="122" t="s">
        <v>1994</v>
      </c>
      <c r="E718" s="122" t="s">
        <v>1995</v>
      </c>
    </row>
    <row r="719" spans="1:5" x14ac:dyDescent="0.3">
      <c r="A719" s="121">
        <v>710</v>
      </c>
      <c r="B719" s="122" t="s">
        <v>647</v>
      </c>
      <c r="C719" s="123">
        <v>8874</v>
      </c>
      <c r="D719" s="122" t="s">
        <v>1996</v>
      </c>
      <c r="E719" s="122" t="s">
        <v>1997</v>
      </c>
    </row>
    <row r="720" spans="1:5" x14ac:dyDescent="0.3">
      <c r="A720" s="121">
        <v>711</v>
      </c>
      <c r="B720" s="122" t="s">
        <v>647</v>
      </c>
      <c r="C720" s="123">
        <v>8875</v>
      </c>
      <c r="D720" s="122" t="s">
        <v>1998</v>
      </c>
      <c r="E720" s="122" t="s">
        <v>1999</v>
      </c>
    </row>
    <row r="721" spans="1:5" x14ac:dyDescent="0.3">
      <c r="A721" s="121">
        <v>712</v>
      </c>
      <c r="B721" s="122" t="s">
        <v>647</v>
      </c>
      <c r="C721" s="123">
        <v>8876</v>
      </c>
      <c r="D721" s="122" t="s">
        <v>2000</v>
      </c>
      <c r="E721" s="122" t="s">
        <v>2001</v>
      </c>
    </row>
    <row r="722" spans="1:5" x14ac:dyDescent="0.3">
      <c r="A722" s="121">
        <v>713</v>
      </c>
      <c r="B722" s="122" t="s">
        <v>647</v>
      </c>
      <c r="C722" s="123">
        <v>8877</v>
      </c>
      <c r="D722" s="122" t="s">
        <v>2002</v>
      </c>
      <c r="E722" s="122" t="s">
        <v>2003</v>
      </c>
    </row>
    <row r="723" spans="1:5" x14ac:dyDescent="0.3">
      <c r="A723" s="121">
        <v>714</v>
      </c>
      <c r="B723" s="122" t="s">
        <v>647</v>
      </c>
      <c r="C723" s="123">
        <v>8878</v>
      </c>
      <c r="D723" s="122" t="s">
        <v>2004</v>
      </c>
      <c r="E723" s="122" t="s">
        <v>2005</v>
      </c>
    </row>
    <row r="724" spans="1:5" x14ac:dyDescent="0.3">
      <c r="A724" s="121">
        <v>715</v>
      </c>
      <c r="B724" s="122" t="s">
        <v>647</v>
      </c>
      <c r="C724" s="123">
        <v>8879</v>
      </c>
      <c r="D724" s="122" t="s">
        <v>2006</v>
      </c>
      <c r="E724" s="122" t="s">
        <v>2007</v>
      </c>
    </row>
    <row r="725" spans="1:5" x14ac:dyDescent="0.3">
      <c r="A725" s="121">
        <v>716</v>
      </c>
      <c r="B725" s="122" t="s">
        <v>647</v>
      </c>
      <c r="C725" s="123">
        <v>8880</v>
      </c>
      <c r="D725" s="122" t="s">
        <v>2008</v>
      </c>
      <c r="E725" s="122" t="s">
        <v>2009</v>
      </c>
    </row>
    <row r="726" spans="1:5" x14ac:dyDescent="0.3">
      <c r="A726" s="121">
        <v>717</v>
      </c>
      <c r="B726" s="122" t="s">
        <v>647</v>
      </c>
      <c r="C726" s="123">
        <v>8881</v>
      </c>
      <c r="D726" s="122" t="s">
        <v>2010</v>
      </c>
      <c r="E726" s="122" t="s">
        <v>2011</v>
      </c>
    </row>
    <row r="727" spans="1:5" x14ac:dyDescent="0.3">
      <c r="A727" s="121">
        <v>718</v>
      </c>
      <c r="B727" s="122" t="s">
        <v>647</v>
      </c>
      <c r="C727" s="123">
        <v>8882</v>
      </c>
      <c r="D727" s="122" t="s">
        <v>2012</v>
      </c>
      <c r="E727" s="122" t="s">
        <v>2013</v>
      </c>
    </row>
    <row r="728" spans="1:5" x14ac:dyDescent="0.3">
      <c r="A728" s="121">
        <v>719</v>
      </c>
      <c r="B728" s="122" t="s">
        <v>647</v>
      </c>
      <c r="C728" s="123">
        <v>8883</v>
      </c>
      <c r="D728" s="122" t="s">
        <v>2014</v>
      </c>
      <c r="E728" s="122" t="s">
        <v>2015</v>
      </c>
    </row>
    <row r="729" spans="1:5" x14ac:dyDescent="0.3">
      <c r="A729" s="121">
        <v>720</v>
      </c>
      <c r="B729" s="122" t="s">
        <v>647</v>
      </c>
      <c r="C729" s="123">
        <v>8884</v>
      </c>
      <c r="D729" s="122" t="s">
        <v>2016</v>
      </c>
      <c r="E729" s="122" t="s">
        <v>2017</v>
      </c>
    </row>
    <row r="730" spans="1:5" x14ac:dyDescent="0.3">
      <c r="A730" s="121">
        <v>721</v>
      </c>
      <c r="B730" s="122" t="s">
        <v>647</v>
      </c>
      <c r="C730" s="123">
        <v>8885</v>
      </c>
      <c r="D730" s="122" t="s">
        <v>2018</v>
      </c>
      <c r="E730" s="122" t="s">
        <v>2019</v>
      </c>
    </row>
    <row r="731" spans="1:5" x14ac:dyDescent="0.3">
      <c r="A731" s="121">
        <v>722</v>
      </c>
      <c r="B731" s="122" t="s">
        <v>647</v>
      </c>
      <c r="C731" s="123">
        <v>8886</v>
      </c>
      <c r="D731" s="122" t="s">
        <v>2020</v>
      </c>
      <c r="E731" s="122" t="s">
        <v>2021</v>
      </c>
    </row>
    <row r="732" spans="1:5" x14ac:dyDescent="0.3">
      <c r="A732" s="121">
        <v>723</v>
      </c>
      <c r="B732" s="122" t="s">
        <v>647</v>
      </c>
      <c r="C732" s="123">
        <v>8887</v>
      </c>
      <c r="D732" s="122" t="s">
        <v>2022</v>
      </c>
      <c r="E732" s="122" t="s">
        <v>2023</v>
      </c>
    </row>
    <row r="733" spans="1:5" x14ac:dyDescent="0.3">
      <c r="A733" s="121">
        <v>724</v>
      </c>
      <c r="B733" s="122" t="s">
        <v>647</v>
      </c>
      <c r="C733" s="123">
        <v>8888</v>
      </c>
      <c r="D733" s="122" t="s">
        <v>2024</v>
      </c>
      <c r="E733" s="122" t="s">
        <v>2025</v>
      </c>
    </row>
    <row r="734" spans="1:5" x14ac:dyDescent="0.3">
      <c r="A734" s="121">
        <v>725</v>
      </c>
      <c r="B734" s="122" t="s">
        <v>647</v>
      </c>
      <c r="C734" s="123">
        <v>8889</v>
      </c>
      <c r="D734" s="122" t="s">
        <v>2026</v>
      </c>
      <c r="E734" s="122" t="s">
        <v>2027</v>
      </c>
    </row>
    <row r="735" spans="1:5" x14ac:dyDescent="0.3">
      <c r="A735" s="121">
        <v>726</v>
      </c>
      <c r="B735" s="122" t="s">
        <v>647</v>
      </c>
      <c r="C735" s="123">
        <v>8890</v>
      </c>
      <c r="D735" s="122" t="s">
        <v>2028</v>
      </c>
      <c r="E735" s="122" t="s">
        <v>2029</v>
      </c>
    </row>
    <row r="736" spans="1:5" x14ac:dyDescent="0.3">
      <c r="A736" s="121">
        <v>727</v>
      </c>
      <c r="B736" s="122" t="s">
        <v>647</v>
      </c>
      <c r="C736" s="123">
        <v>8891</v>
      </c>
      <c r="D736" s="122" t="s">
        <v>2030</v>
      </c>
      <c r="E736" s="122" t="s">
        <v>2031</v>
      </c>
    </row>
    <row r="737" spans="1:5" x14ac:dyDescent="0.3">
      <c r="A737" s="121">
        <v>728</v>
      </c>
      <c r="B737" s="122" t="s">
        <v>647</v>
      </c>
      <c r="C737" s="123">
        <v>8892</v>
      </c>
      <c r="D737" s="122" t="s">
        <v>2032</v>
      </c>
      <c r="E737" s="122" t="s">
        <v>2033</v>
      </c>
    </row>
    <row r="738" spans="1:5" x14ac:dyDescent="0.3">
      <c r="A738" s="121">
        <v>729</v>
      </c>
      <c r="B738" s="122" t="s">
        <v>647</v>
      </c>
      <c r="C738" s="123">
        <v>8893</v>
      </c>
      <c r="D738" s="122" t="s">
        <v>2034</v>
      </c>
      <c r="E738" s="122" t="s">
        <v>2035</v>
      </c>
    </row>
    <row r="739" spans="1:5" x14ac:dyDescent="0.3">
      <c r="A739" s="121">
        <v>730</v>
      </c>
      <c r="B739" s="122" t="s">
        <v>647</v>
      </c>
      <c r="C739" s="123">
        <v>8894</v>
      </c>
      <c r="D739" s="122" t="s">
        <v>2036</v>
      </c>
      <c r="E739" s="122" t="s">
        <v>2037</v>
      </c>
    </row>
    <row r="740" spans="1:5" x14ac:dyDescent="0.3">
      <c r="A740" s="121">
        <v>731</v>
      </c>
      <c r="B740" s="122" t="s">
        <v>647</v>
      </c>
      <c r="C740" s="123">
        <v>8895</v>
      </c>
      <c r="D740" s="122" t="s">
        <v>2038</v>
      </c>
      <c r="E740" s="122" t="s">
        <v>2039</v>
      </c>
    </row>
    <row r="741" spans="1:5" x14ac:dyDescent="0.3">
      <c r="A741" s="121">
        <v>732</v>
      </c>
      <c r="B741" s="122" t="s">
        <v>647</v>
      </c>
      <c r="C741" s="123">
        <v>8896</v>
      </c>
      <c r="D741" s="122" t="s">
        <v>2040</v>
      </c>
      <c r="E741" s="122" t="s">
        <v>2041</v>
      </c>
    </row>
    <row r="742" spans="1:5" x14ac:dyDescent="0.3">
      <c r="A742" s="121">
        <v>733</v>
      </c>
      <c r="B742" s="122" t="s">
        <v>647</v>
      </c>
      <c r="C742" s="123">
        <v>8897</v>
      </c>
      <c r="D742" s="122" t="s">
        <v>2042</v>
      </c>
      <c r="E742" s="122" t="s">
        <v>2043</v>
      </c>
    </row>
    <row r="743" spans="1:5" x14ac:dyDescent="0.3">
      <c r="A743" s="121">
        <v>734</v>
      </c>
      <c r="B743" s="122" t="s">
        <v>647</v>
      </c>
      <c r="C743" s="123">
        <v>8898</v>
      </c>
      <c r="D743" s="122" t="s">
        <v>2044</v>
      </c>
      <c r="E743" s="122" t="s">
        <v>2045</v>
      </c>
    </row>
    <row r="744" spans="1:5" x14ac:dyDescent="0.3">
      <c r="A744" s="121">
        <v>735</v>
      </c>
      <c r="B744" s="122" t="s">
        <v>647</v>
      </c>
      <c r="C744" s="123">
        <v>8899</v>
      </c>
      <c r="D744" s="122" t="s">
        <v>2046</v>
      </c>
      <c r="E744" s="122" t="s">
        <v>2047</v>
      </c>
    </row>
    <row r="745" spans="1:5" x14ac:dyDescent="0.3">
      <c r="A745" s="121">
        <v>736</v>
      </c>
      <c r="B745" s="122" t="s">
        <v>647</v>
      </c>
      <c r="C745" s="123">
        <v>8900</v>
      </c>
      <c r="D745" s="122" t="s">
        <v>2048</v>
      </c>
      <c r="E745" s="122" t="s">
        <v>2049</v>
      </c>
    </row>
    <row r="746" spans="1:5" x14ac:dyDescent="0.3">
      <c r="A746" s="121">
        <v>737</v>
      </c>
      <c r="B746" s="122" t="s">
        <v>647</v>
      </c>
      <c r="C746" s="123">
        <v>8901</v>
      </c>
      <c r="D746" s="122" t="s">
        <v>2050</v>
      </c>
      <c r="E746" s="122" t="s">
        <v>2051</v>
      </c>
    </row>
    <row r="747" spans="1:5" x14ac:dyDescent="0.3">
      <c r="A747" s="121">
        <v>738</v>
      </c>
      <c r="B747" s="122" t="s">
        <v>647</v>
      </c>
      <c r="C747" s="123">
        <v>8902</v>
      </c>
      <c r="D747" s="122" t="s">
        <v>2052</v>
      </c>
      <c r="E747" s="122" t="s">
        <v>2053</v>
      </c>
    </row>
    <row r="748" spans="1:5" x14ac:dyDescent="0.3">
      <c r="A748" s="121">
        <v>739</v>
      </c>
      <c r="B748" s="122" t="s">
        <v>647</v>
      </c>
      <c r="C748" s="123">
        <v>8903</v>
      </c>
      <c r="D748" s="122" t="s">
        <v>2054</v>
      </c>
      <c r="E748" s="122" t="s">
        <v>2055</v>
      </c>
    </row>
    <row r="749" spans="1:5" x14ac:dyDescent="0.3">
      <c r="A749" s="121">
        <v>740</v>
      </c>
      <c r="B749" s="122" t="s">
        <v>647</v>
      </c>
      <c r="C749" s="123">
        <v>8904</v>
      </c>
      <c r="D749" s="122" t="s">
        <v>2056</v>
      </c>
      <c r="E749" s="122" t="s">
        <v>2057</v>
      </c>
    </row>
    <row r="750" spans="1:5" x14ac:dyDescent="0.3">
      <c r="A750" s="121">
        <v>741</v>
      </c>
      <c r="B750" s="122" t="s">
        <v>647</v>
      </c>
      <c r="C750" s="123">
        <v>8905</v>
      </c>
      <c r="D750" s="122" t="s">
        <v>2058</v>
      </c>
      <c r="E750" s="122" t="s">
        <v>2059</v>
      </c>
    </row>
    <row r="751" spans="1:5" x14ac:dyDescent="0.3">
      <c r="A751" s="121">
        <v>742</v>
      </c>
      <c r="B751" s="122" t="s">
        <v>647</v>
      </c>
      <c r="C751" s="123">
        <v>8906</v>
      </c>
      <c r="D751" s="122" t="s">
        <v>2060</v>
      </c>
      <c r="E751" s="122" t="s">
        <v>2061</v>
      </c>
    </row>
    <row r="752" spans="1:5" x14ac:dyDescent="0.3">
      <c r="A752" s="121">
        <v>743</v>
      </c>
      <c r="B752" s="122" t="s">
        <v>647</v>
      </c>
      <c r="C752" s="123">
        <v>8907</v>
      </c>
      <c r="D752" s="122" t="s">
        <v>2062</v>
      </c>
      <c r="E752" s="122" t="s">
        <v>2063</v>
      </c>
    </row>
    <row r="753" spans="1:5" x14ac:dyDescent="0.3">
      <c r="A753" s="121">
        <v>744</v>
      </c>
      <c r="B753" s="122" t="s">
        <v>647</v>
      </c>
      <c r="C753" s="123">
        <v>8908</v>
      </c>
      <c r="D753" s="122" t="s">
        <v>2064</v>
      </c>
      <c r="E753" s="122" t="s">
        <v>2065</v>
      </c>
    </row>
    <row r="754" spans="1:5" x14ac:dyDescent="0.3">
      <c r="A754" s="121">
        <v>745</v>
      </c>
      <c r="B754" s="122" t="s">
        <v>647</v>
      </c>
      <c r="C754" s="123">
        <v>8909</v>
      </c>
      <c r="D754" s="122" t="s">
        <v>2066</v>
      </c>
      <c r="E754" s="122" t="s">
        <v>2067</v>
      </c>
    </row>
    <row r="755" spans="1:5" x14ac:dyDescent="0.3">
      <c r="A755" s="121">
        <v>746</v>
      </c>
      <c r="B755" s="122" t="s">
        <v>647</v>
      </c>
      <c r="C755" s="123">
        <v>8910</v>
      </c>
      <c r="D755" s="122" t="s">
        <v>2068</v>
      </c>
      <c r="E755" s="122" t="s">
        <v>2069</v>
      </c>
    </row>
    <row r="756" spans="1:5" x14ac:dyDescent="0.3">
      <c r="A756" s="121">
        <v>747</v>
      </c>
      <c r="B756" s="122" t="s">
        <v>647</v>
      </c>
      <c r="C756" s="123">
        <v>8911</v>
      </c>
      <c r="D756" s="122" t="s">
        <v>2070</v>
      </c>
      <c r="E756" s="122" t="s">
        <v>2071</v>
      </c>
    </row>
    <row r="757" spans="1:5" x14ac:dyDescent="0.3">
      <c r="A757" s="121">
        <v>748</v>
      </c>
      <c r="B757" s="122" t="s">
        <v>647</v>
      </c>
      <c r="C757" s="123">
        <v>8912</v>
      </c>
      <c r="D757" s="122" t="s">
        <v>2072</v>
      </c>
      <c r="E757" s="122" t="s">
        <v>2073</v>
      </c>
    </row>
    <row r="758" spans="1:5" x14ac:dyDescent="0.3">
      <c r="A758" s="121">
        <v>749</v>
      </c>
      <c r="B758" s="122" t="s">
        <v>647</v>
      </c>
      <c r="C758" s="123">
        <v>8913</v>
      </c>
      <c r="D758" s="122" t="s">
        <v>2074</v>
      </c>
      <c r="E758" s="122" t="s">
        <v>2075</v>
      </c>
    </row>
    <row r="759" spans="1:5" x14ac:dyDescent="0.3">
      <c r="A759" s="121">
        <v>750</v>
      </c>
      <c r="B759" s="122" t="s">
        <v>647</v>
      </c>
      <c r="C759" s="123">
        <v>8914</v>
      </c>
      <c r="D759" s="122" t="s">
        <v>2076</v>
      </c>
      <c r="E759" s="122" t="s">
        <v>2077</v>
      </c>
    </row>
    <row r="760" spans="1:5" x14ac:dyDescent="0.3">
      <c r="A760" s="121">
        <v>751</v>
      </c>
      <c r="B760" s="122" t="s">
        <v>647</v>
      </c>
      <c r="C760" s="123">
        <v>8915</v>
      </c>
      <c r="D760" s="122" t="s">
        <v>2078</v>
      </c>
      <c r="E760" s="122" t="s">
        <v>2079</v>
      </c>
    </row>
    <row r="761" spans="1:5" x14ac:dyDescent="0.3">
      <c r="A761" s="121">
        <v>752</v>
      </c>
      <c r="B761" s="122" t="s">
        <v>647</v>
      </c>
      <c r="C761" s="123">
        <v>8916</v>
      </c>
      <c r="D761" s="122" t="s">
        <v>2080</v>
      </c>
      <c r="E761" s="122" t="s">
        <v>2081</v>
      </c>
    </row>
    <row r="762" spans="1:5" x14ac:dyDescent="0.3">
      <c r="A762" s="121">
        <v>753</v>
      </c>
      <c r="B762" s="122" t="s">
        <v>647</v>
      </c>
      <c r="C762" s="123">
        <v>8917</v>
      </c>
      <c r="D762" s="122" t="s">
        <v>2082</v>
      </c>
      <c r="E762" s="122" t="s">
        <v>2083</v>
      </c>
    </row>
    <row r="763" spans="1:5" x14ac:dyDescent="0.3">
      <c r="A763" s="121">
        <v>754</v>
      </c>
      <c r="B763" s="122" t="s">
        <v>647</v>
      </c>
      <c r="C763" s="123">
        <v>8918</v>
      </c>
      <c r="D763" s="122" t="s">
        <v>2084</v>
      </c>
      <c r="E763" s="122" t="s">
        <v>2085</v>
      </c>
    </row>
    <row r="764" spans="1:5" x14ac:dyDescent="0.3">
      <c r="A764" s="121">
        <v>755</v>
      </c>
      <c r="B764" s="122" t="s">
        <v>647</v>
      </c>
      <c r="C764" s="123">
        <v>8919</v>
      </c>
      <c r="D764" s="122" t="s">
        <v>2086</v>
      </c>
      <c r="E764" s="122" t="s">
        <v>2087</v>
      </c>
    </row>
    <row r="765" spans="1:5" x14ac:dyDescent="0.3">
      <c r="A765" s="121">
        <v>756</v>
      </c>
      <c r="B765" s="122" t="s">
        <v>647</v>
      </c>
      <c r="C765" s="123">
        <v>8920</v>
      </c>
      <c r="D765" s="122" t="s">
        <v>2088</v>
      </c>
      <c r="E765" s="122" t="s">
        <v>2089</v>
      </c>
    </row>
    <row r="766" spans="1:5" x14ac:dyDescent="0.3">
      <c r="A766" s="121">
        <v>757</v>
      </c>
      <c r="B766" s="122" t="s">
        <v>647</v>
      </c>
      <c r="C766" s="123">
        <v>8921</v>
      </c>
      <c r="D766" s="122" t="s">
        <v>2090</v>
      </c>
      <c r="E766" s="122" t="s">
        <v>2091</v>
      </c>
    </row>
    <row r="767" spans="1:5" x14ac:dyDescent="0.3">
      <c r="A767" s="121">
        <v>758</v>
      </c>
      <c r="B767" s="122" t="s">
        <v>647</v>
      </c>
      <c r="C767" s="123">
        <v>8922</v>
      </c>
      <c r="D767" s="122" t="s">
        <v>2092</v>
      </c>
      <c r="E767" s="122" t="s">
        <v>2093</v>
      </c>
    </row>
    <row r="768" spans="1:5" x14ac:dyDescent="0.3">
      <c r="A768" s="121">
        <v>759</v>
      </c>
      <c r="B768" s="122" t="s">
        <v>647</v>
      </c>
      <c r="C768" s="123">
        <v>8923</v>
      </c>
      <c r="D768" s="122" t="s">
        <v>2094</v>
      </c>
      <c r="E768" s="122" t="s">
        <v>2095</v>
      </c>
    </row>
    <row r="769" spans="1:5" x14ac:dyDescent="0.3">
      <c r="A769" s="121">
        <v>760</v>
      </c>
      <c r="B769" s="122" t="s">
        <v>647</v>
      </c>
      <c r="C769" s="123">
        <v>8924</v>
      </c>
      <c r="D769" s="122" t="s">
        <v>2096</v>
      </c>
      <c r="E769" s="122" t="s">
        <v>2097</v>
      </c>
    </row>
    <row r="770" spans="1:5" x14ac:dyDescent="0.3">
      <c r="A770" s="121">
        <v>761</v>
      </c>
      <c r="B770" s="122" t="s">
        <v>647</v>
      </c>
      <c r="C770" s="123">
        <v>8925</v>
      </c>
      <c r="D770" s="122" t="s">
        <v>2098</v>
      </c>
      <c r="E770" s="122" t="s">
        <v>2099</v>
      </c>
    </row>
    <row r="771" spans="1:5" x14ac:dyDescent="0.3">
      <c r="A771" s="121">
        <v>762</v>
      </c>
      <c r="B771" s="122" t="s">
        <v>647</v>
      </c>
      <c r="C771" s="123">
        <v>8926</v>
      </c>
      <c r="D771" s="122" t="s">
        <v>2100</v>
      </c>
      <c r="E771" s="122" t="s">
        <v>2101</v>
      </c>
    </row>
    <row r="772" spans="1:5" x14ac:dyDescent="0.3">
      <c r="A772" s="121">
        <v>763</v>
      </c>
      <c r="B772" s="122" t="s">
        <v>647</v>
      </c>
      <c r="C772" s="123">
        <v>8927</v>
      </c>
      <c r="D772" s="122" t="s">
        <v>2102</v>
      </c>
      <c r="E772" s="122" t="s">
        <v>2103</v>
      </c>
    </row>
    <row r="773" spans="1:5" x14ac:dyDescent="0.3">
      <c r="A773" s="121">
        <v>764</v>
      </c>
      <c r="B773" s="122" t="s">
        <v>647</v>
      </c>
      <c r="C773" s="123">
        <v>8928</v>
      </c>
      <c r="D773" s="122" t="s">
        <v>2104</v>
      </c>
      <c r="E773" s="122" t="s">
        <v>2105</v>
      </c>
    </row>
    <row r="774" spans="1:5" x14ac:dyDescent="0.3">
      <c r="A774" s="121">
        <v>765</v>
      </c>
      <c r="B774" s="122" t="s">
        <v>647</v>
      </c>
      <c r="C774" s="123">
        <v>8929</v>
      </c>
      <c r="D774" s="122" t="s">
        <v>2106</v>
      </c>
      <c r="E774" s="122" t="s">
        <v>2107</v>
      </c>
    </row>
    <row r="775" spans="1:5" x14ac:dyDescent="0.3">
      <c r="A775" s="121">
        <v>766</v>
      </c>
      <c r="B775" s="122" t="s">
        <v>647</v>
      </c>
      <c r="C775" s="123">
        <v>8930</v>
      </c>
      <c r="D775" s="122" t="s">
        <v>2108</v>
      </c>
      <c r="E775" s="122" t="s">
        <v>2109</v>
      </c>
    </row>
    <row r="776" spans="1:5" x14ac:dyDescent="0.3">
      <c r="A776" s="121">
        <v>767</v>
      </c>
      <c r="B776" s="122" t="s">
        <v>647</v>
      </c>
      <c r="C776" s="123">
        <v>8931</v>
      </c>
      <c r="D776" s="122" t="s">
        <v>2110</v>
      </c>
      <c r="E776" s="122" t="s">
        <v>2111</v>
      </c>
    </row>
    <row r="777" spans="1:5" x14ac:dyDescent="0.3">
      <c r="A777" s="121">
        <v>768</v>
      </c>
      <c r="B777" s="122" t="s">
        <v>647</v>
      </c>
      <c r="C777" s="123">
        <v>8932</v>
      </c>
      <c r="D777" s="122" t="s">
        <v>2112</v>
      </c>
      <c r="E777" s="122" t="s">
        <v>2113</v>
      </c>
    </row>
    <row r="778" spans="1:5" x14ac:dyDescent="0.3">
      <c r="A778" s="121">
        <v>769</v>
      </c>
      <c r="B778" s="122" t="s">
        <v>647</v>
      </c>
      <c r="C778" s="123">
        <v>8933</v>
      </c>
      <c r="D778" s="122" t="s">
        <v>2114</v>
      </c>
      <c r="E778" s="122" t="s">
        <v>2115</v>
      </c>
    </row>
    <row r="779" spans="1:5" x14ac:dyDescent="0.3">
      <c r="A779" s="121">
        <v>770</v>
      </c>
      <c r="B779" s="122" t="s">
        <v>647</v>
      </c>
      <c r="C779" s="123">
        <v>8934</v>
      </c>
      <c r="D779" s="122" t="s">
        <v>2116</v>
      </c>
      <c r="E779" s="122" t="s">
        <v>2117</v>
      </c>
    </row>
    <row r="780" spans="1:5" x14ac:dyDescent="0.3">
      <c r="A780" s="121">
        <v>771</v>
      </c>
      <c r="B780" s="122" t="s">
        <v>647</v>
      </c>
      <c r="C780" s="123">
        <v>8935</v>
      </c>
      <c r="D780" s="122" t="s">
        <v>2118</v>
      </c>
      <c r="E780" s="122" t="s">
        <v>2119</v>
      </c>
    </row>
    <row r="781" spans="1:5" x14ac:dyDescent="0.3">
      <c r="A781" s="121">
        <v>772</v>
      </c>
      <c r="B781" s="122" t="s">
        <v>647</v>
      </c>
      <c r="C781" s="123">
        <v>8936</v>
      </c>
      <c r="D781" s="122" t="s">
        <v>2120</v>
      </c>
      <c r="E781" s="122" t="s">
        <v>2121</v>
      </c>
    </row>
    <row r="782" spans="1:5" x14ac:dyDescent="0.3">
      <c r="A782" s="121">
        <v>773</v>
      </c>
      <c r="B782" s="122" t="s">
        <v>647</v>
      </c>
      <c r="C782" s="123">
        <v>8937</v>
      </c>
      <c r="D782" s="122" t="s">
        <v>2122</v>
      </c>
      <c r="E782" s="122" t="s">
        <v>2123</v>
      </c>
    </row>
    <row r="783" spans="1:5" x14ac:dyDescent="0.3">
      <c r="A783" s="121">
        <v>774</v>
      </c>
      <c r="B783" s="122" t="s">
        <v>647</v>
      </c>
      <c r="C783" s="123">
        <v>8938</v>
      </c>
      <c r="D783" s="122" t="s">
        <v>2124</v>
      </c>
      <c r="E783" s="122" t="s">
        <v>2125</v>
      </c>
    </row>
    <row r="784" spans="1:5" x14ac:dyDescent="0.3">
      <c r="A784" s="121">
        <v>775</v>
      </c>
      <c r="B784" s="122" t="s">
        <v>647</v>
      </c>
      <c r="C784" s="123">
        <v>8939</v>
      </c>
      <c r="D784" s="122" t="s">
        <v>2126</v>
      </c>
      <c r="E784" s="122" t="s">
        <v>2127</v>
      </c>
    </row>
    <row r="785" spans="1:5" x14ac:dyDescent="0.3">
      <c r="A785" s="121">
        <v>776</v>
      </c>
      <c r="B785" s="122" t="s">
        <v>647</v>
      </c>
      <c r="C785" s="123">
        <v>8940</v>
      </c>
      <c r="D785" s="122" t="s">
        <v>2128</v>
      </c>
      <c r="E785" s="122" t="s">
        <v>2129</v>
      </c>
    </row>
    <row r="786" spans="1:5" x14ac:dyDescent="0.3">
      <c r="A786" s="121">
        <v>777</v>
      </c>
      <c r="B786" s="122" t="s">
        <v>647</v>
      </c>
      <c r="C786" s="123">
        <v>8941</v>
      </c>
      <c r="D786" s="122" t="s">
        <v>2130</v>
      </c>
      <c r="E786" s="122" t="s">
        <v>2131</v>
      </c>
    </row>
    <row r="787" spans="1:5" x14ac:dyDescent="0.3">
      <c r="A787" s="121">
        <v>778</v>
      </c>
      <c r="B787" s="122" t="s">
        <v>647</v>
      </c>
      <c r="C787" s="123">
        <v>8942</v>
      </c>
      <c r="D787" s="122" t="s">
        <v>2132</v>
      </c>
      <c r="E787" s="122" t="s">
        <v>2133</v>
      </c>
    </row>
    <row r="788" spans="1:5" x14ac:dyDescent="0.3">
      <c r="A788" s="121">
        <v>779</v>
      </c>
      <c r="B788" s="122" t="s">
        <v>647</v>
      </c>
      <c r="C788" s="123">
        <v>8943</v>
      </c>
      <c r="D788" s="122" t="s">
        <v>2134</v>
      </c>
      <c r="E788" s="122" t="s">
        <v>2135</v>
      </c>
    </row>
    <row r="789" spans="1:5" x14ac:dyDescent="0.3">
      <c r="A789" s="121">
        <v>780</v>
      </c>
      <c r="B789" s="122" t="s">
        <v>647</v>
      </c>
      <c r="C789" s="123">
        <v>8944</v>
      </c>
      <c r="D789" s="122" t="s">
        <v>2136</v>
      </c>
      <c r="E789" s="122" t="s">
        <v>2137</v>
      </c>
    </row>
    <row r="790" spans="1:5" x14ac:dyDescent="0.3">
      <c r="A790" s="121">
        <v>781</v>
      </c>
      <c r="B790" s="122" t="s">
        <v>647</v>
      </c>
      <c r="C790" s="123">
        <v>8945</v>
      </c>
      <c r="D790" s="122" t="s">
        <v>2138</v>
      </c>
      <c r="E790" s="122" t="s">
        <v>2139</v>
      </c>
    </row>
    <row r="791" spans="1:5" x14ac:dyDescent="0.3">
      <c r="A791" s="121">
        <v>782</v>
      </c>
      <c r="B791" s="122" t="s">
        <v>647</v>
      </c>
      <c r="C791" s="123">
        <v>8946</v>
      </c>
      <c r="D791" s="122" t="s">
        <v>2140</v>
      </c>
      <c r="E791" s="122" t="s">
        <v>2141</v>
      </c>
    </row>
    <row r="792" spans="1:5" x14ac:dyDescent="0.3">
      <c r="A792" s="121">
        <v>783</v>
      </c>
      <c r="B792" s="122" t="s">
        <v>647</v>
      </c>
      <c r="C792" s="123">
        <v>8947</v>
      </c>
      <c r="D792" s="122" t="s">
        <v>2142</v>
      </c>
      <c r="E792" s="122" t="s">
        <v>2143</v>
      </c>
    </row>
    <row r="793" spans="1:5" x14ac:dyDescent="0.3">
      <c r="A793" s="121">
        <v>784</v>
      </c>
      <c r="B793" s="122" t="s">
        <v>647</v>
      </c>
      <c r="C793" s="123">
        <v>8948</v>
      </c>
      <c r="D793" s="122" t="s">
        <v>2144</v>
      </c>
      <c r="E793" s="122" t="s">
        <v>2145</v>
      </c>
    </row>
    <row r="794" spans="1:5" x14ac:dyDescent="0.3">
      <c r="A794" s="121">
        <v>785</v>
      </c>
      <c r="B794" s="122" t="s">
        <v>647</v>
      </c>
      <c r="C794" s="123">
        <v>8949</v>
      </c>
      <c r="D794" s="122" t="s">
        <v>2146</v>
      </c>
      <c r="E794" s="122" t="s">
        <v>2147</v>
      </c>
    </row>
    <row r="795" spans="1:5" x14ac:dyDescent="0.3">
      <c r="A795" s="121">
        <v>786</v>
      </c>
      <c r="B795" s="122" t="s">
        <v>647</v>
      </c>
      <c r="C795" s="123">
        <v>8950</v>
      </c>
      <c r="D795" s="122" t="s">
        <v>2148</v>
      </c>
      <c r="E795" s="122" t="s">
        <v>2149</v>
      </c>
    </row>
    <row r="796" spans="1:5" x14ac:dyDescent="0.3">
      <c r="A796" s="121">
        <v>787</v>
      </c>
      <c r="B796" s="122" t="s">
        <v>647</v>
      </c>
      <c r="C796" s="123">
        <v>8951</v>
      </c>
      <c r="D796" s="122" t="s">
        <v>2150</v>
      </c>
      <c r="E796" s="122" t="s">
        <v>2151</v>
      </c>
    </row>
    <row r="797" spans="1:5" x14ac:dyDescent="0.3">
      <c r="A797" s="121">
        <v>788</v>
      </c>
      <c r="B797" s="122" t="s">
        <v>647</v>
      </c>
      <c r="C797" s="123">
        <v>8952</v>
      </c>
      <c r="D797" s="122" t="s">
        <v>2152</v>
      </c>
      <c r="E797" s="122" t="s">
        <v>2153</v>
      </c>
    </row>
    <row r="798" spans="1:5" x14ac:dyDescent="0.3">
      <c r="A798" s="121">
        <v>789</v>
      </c>
      <c r="B798" s="122" t="s">
        <v>647</v>
      </c>
      <c r="C798" s="123">
        <v>8953</v>
      </c>
      <c r="D798" s="122" t="s">
        <v>2154</v>
      </c>
      <c r="E798" s="122" t="s">
        <v>2155</v>
      </c>
    </row>
    <row r="799" spans="1:5" x14ac:dyDescent="0.3">
      <c r="A799" s="121">
        <v>790</v>
      </c>
      <c r="B799" s="122" t="s">
        <v>647</v>
      </c>
      <c r="C799" s="123">
        <v>8954</v>
      </c>
      <c r="D799" s="122" t="s">
        <v>2156</v>
      </c>
      <c r="E799" s="122" t="s">
        <v>2157</v>
      </c>
    </row>
    <row r="800" spans="1:5" x14ac:dyDescent="0.3">
      <c r="A800" s="121">
        <v>791</v>
      </c>
      <c r="B800" s="122" t="s">
        <v>647</v>
      </c>
      <c r="C800" s="123">
        <v>8955</v>
      </c>
      <c r="D800" s="122" t="s">
        <v>2158</v>
      </c>
      <c r="E800" s="122" t="s">
        <v>2159</v>
      </c>
    </row>
    <row r="801" spans="1:5" x14ac:dyDescent="0.3">
      <c r="A801" s="121">
        <v>792</v>
      </c>
      <c r="B801" s="122" t="s">
        <v>647</v>
      </c>
      <c r="C801" s="123">
        <v>8956</v>
      </c>
      <c r="D801" s="122" t="s">
        <v>2160</v>
      </c>
      <c r="E801" s="122" t="s">
        <v>2161</v>
      </c>
    </row>
    <row r="802" spans="1:5" x14ac:dyDescent="0.3">
      <c r="A802" s="121">
        <v>793</v>
      </c>
      <c r="B802" s="122" t="s">
        <v>647</v>
      </c>
      <c r="C802" s="123">
        <v>8957</v>
      </c>
      <c r="D802" s="122" t="s">
        <v>2162</v>
      </c>
      <c r="E802" s="122" t="s">
        <v>2163</v>
      </c>
    </row>
    <row r="803" spans="1:5" x14ac:dyDescent="0.3">
      <c r="A803" s="121">
        <v>794</v>
      </c>
      <c r="B803" s="122" t="s">
        <v>647</v>
      </c>
      <c r="C803" s="123">
        <v>8958</v>
      </c>
      <c r="D803" s="122" t="s">
        <v>2164</v>
      </c>
      <c r="E803" s="122" t="s">
        <v>2165</v>
      </c>
    </row>
    <row r="804" spans="1:5" x14ac:dyDescent="0.3">
      <c r="A804" s="121">
        <v>795</v>
      </c>
      <c r="B804" s="122" t="s">
        <v>647</v>
      </c>
      <c r="C804" s="123">
        <v>8959</v>
      </c>
      <c r="D804" s="122" t="s">
        <v>2166</v>
      </c>
      <c r="E804" s="122" t="s">
        <v>2167</v>
      </c>
    </row>
    <row r="805" spans="1:5" x14ac:dyDescent="0.3">
      <c r="A805" s="121">
        <v>796</v>
      </c>
      <c r="B805" s="122" t="s">
        <v>647</v>
      </c>
      <c r="C805" s="123">
        <v>8960</v>
      </c>
      <c r="D805" s="122" t="s">
        <v>2168</v>
      </c>
      <c r="E805" s="122" t="s">
        <v>2169</v>
      </c>
    </row>
    <row r="806" spans="1:5" x14ac:dyDescent="0.3">
      <c r="A806" s="121">
        <v>797</v>
      </c>
      <c r="B806" s="122" t="s">
        <v>647</v>
      </c>
      <c r="C806" s="123">
        <v>8961</v>
      </c>
      <c r="D806" s="122" t="s">
        <v>2170</v>
      </c>
      <c r="E806" s="122" t="s">
        <v>2171</v>
      </c>
    </row>
    <row r="807" spans="1:5" x14ac:dyDescent="0.3">
      <c r="A807" s="121">
        <v>798</v>
      </c>
      <c r="B807" s="122" t="s">
        <v>647</v>
      </c>
      <c r="C807" s="123">
        <v>8962</v>
      </c>
      <c r="D807" s="122" t="s">
        <v>2172</v>
      </c>
      <c r="E807" s="122" t="s">
        <v>2173</v>
      </c>
    </row>
    <row r="808" spans="1:5" x14ac:dyDescent="0.3">
      <c r="A808" s="121">
        <v>799</v>
      </c>
      <c r="B808" s="122" t="s">
        <v>647</v>
      </c>
      <c r="C808" s="123">
        <v>8963</v>
      </c>
      <c r="D808" s="122" t="s">
        <v>2174</v>
      </c>
      <c r="E808" s="122" t="s">
        <v>2175</v>
      </c>
    </row>
    <row r="809" spans="1:5" x14ac:dyDescent="0.3">
      <c r="A809" s="121">
        <v>800</v>
      </c>
      <c r="B809" s="122" t="s">
        <v>647</v>
      </c>
      <c r="C809" s="123">
        <v>8964</v>
      </c>
      <c r="D809" s="122" t="s">
        <v>2176</v>
      </c>
      <c r="E809" s="122" t="s">
        <v>2177</v>
      </c>
    </row>
    <row r="810" spans="1:5" x14ac:dyDescent="0.3">
      <c r="A810" s="121">
        <v>801</v>
      </c>
      <c r="B810" s="122" t="s">
        <v>647</v>
      </c>
      <c r="C810" s="123">
        <v>8965</v>
      </c>
      <c r="D810" s="122" t="s">
        <v>2178</v>
      </c>
      <c r="E810" s="122" t="s">
        <v>2179</v>
      </c>
    </row>
    <row r="811" spans="1:5" x14ac:dyDescent="0.3">
      <c r="A811" s="121">
        <v>802</v>
      </c>
      <c r="B811" s="122" t="s">
        <v>647</v>
      </c>
      <c r="C811" s="123">
        <v>8966</v>
      </c>
      <c r="D811" s="122" t="s">
        <v>2180</v>
      </c>
      <c r="E811" s="122" t="s">
        <v>2181</v>
      </c>
    </row>
    <row r="812" spans="1:5" x14ac:dyDescent="0.3">
      <c r="A812" s="121">
        <v>803</v>
      </c>
      <c r="B812" s="122" t="s">
        <v>647</v>
      </c>
      <c r="C812" s="123">
        <v>8967</v>
      </c>
      <c r="D812" s="122" t="s">
        <v>2182</v>
      </c>
      <c r="E812" s="122" t="s">
        <v>2183</v>
      </c>
    </row>
    <row r="813" spans="1:5" x14ac:dyDescent="0.3">
      <c r="A813" s="121">
        <v>804</v>
      </c>
      <c r="B813" s="122" t="s">
        <v>647</v>
      </c>
      <c r="C813" s="123">
        <v>8968</v>
      </c>
      <c r="D813" s="122" t="s">
        <v>2184</v>
      </c>
      <c r="E813" s="122" t="s">
        <v>2185</v>
      </c>
    </row>
    <row r="814" spans="1:5" x14ac:dyDescent="0.3">
      <c r="A814" s="121">
        <v>805</v>
      </c>
      <c r="B814" s="122" t="s">
        <v>647</v>
      </c>
      <c r="C814" s="123">
        <v>8969</v>
      </c>
      <c r="D814" s="122" t="s">
        <v>2186</v>
      </c>
      <c r="E814" s="122" t="s">
        <v>2187</v>
      </c>
    </row>
    <row r="815" spans="1:5" x14ac:dyDescent="0.3">
      <c r="A815" s="121">
        <v>806</v>
      </c>
      <c r="B815" s="122" t="s">
        <v>647</v>
      </c>
      <c r="C815" s="123">
        <v>8970</v>
      </c>
      <c r="D815" s="122" t="s">
        <v>2188</v>
      </c>
      <c r="E815" s="122" t="s">
        <v>2189</v>
      </c>
    </row>
    <row r="816" spans="1:5" x14ac:dyDescent="0.3">
      <c r="A816" s="121">
        <v>807</v>
      </c>
      <c r="B816" s="122" t="s">
        <v>647</v>
      </c>
      <c r="C816" s="123">
        <v>8971</v>
      </c>
      <c r="D816" s="122" t="s">
        <v>2190</v>
      </c>
      <c r="E816" s="122" t="s">
        <v>2191</v>
      </c>
    </row>
    <row r="817" spans="1:5" x14ac:dyDescent="0.3">
      <c r="A817" s="121">
        <v>808</v>
      </c>
      <c r="B817" s="122" t="s">
        <v>647</v>
      </c>
      <c r="C817" s="123">
        <v>8972</v>
      </c>
      <c r="D817" s="122" t="s">
        <v>2192</v>
      </c>
      <c r="E817" s="122" t="s">
        <v>2193</v>
      </c>
    </row>
    <row r="818" spans="1:5" x14ac:dyDescent="0.3">
      <c r="A818" s="121">
        <v>809</v>
      </c>
      <c r="B818" s="122" t="s">
        <v>647</v>
      </c>
      <c r="C818" s="123">
        <v>8973</v>
      </c>
      <c r="D818" s="122" t="s">
        <v>2194</v>
      </c>
      <c r="E818" s="122" t="s">
        <v>2195</v>
      </c>
    </row>
    <row r="819" spans="1:5" x14ac:dyDescent="0.3">
      <c r="A819" s="121">
        <v>810</v>
      </c>
      <c r="B819" s="122" t="s">
        <v>647</v>
      </c>
      <c r="C819" s="123">
        <v>8974</v>
      </c>
      <c r="D819" s="122" t="s">
        <v>2196</v>
      </c>
      <c r="E819" s="122" t="s">
        <v>2197</v>
      </c>
    </row>
    <row r="820" spans="1:5" x14ac:dyDescent="0.3">
      <c r="A820" s="121">
        <v>811</v>
      </c>
      <c r="B820" s="122" t="s">
        <v>647</v>
      </c>
      <c r="C820" s="123">
        <v>8975</v>
      </c>
      <c r="D820" s="122" t="s">
        <v>2198</v>
      </c>
      <c r="E820" s="122" t="s">
        <v>2199</v>
      </c>
    </row>
    <row r="821" spans="1:5" x14ac:dyDescent="0.3">
      <c r="A821" s="121">
        <v>812</v>
      </c>
      <c r="B821" s="122" t="s">
        <v>647</v>
      </c>
      <c r="C821" s="123">
        <v>8976</v>
      </c>
      <c r="D821" s="122" t="s">
        <v>2200</v>
      </c>
      <c r="E821" s="122" t="s">
        <v>2201</v>
      </c>
    </row>
    <row r="822" spans="1:5" x14ac:dyDescent="0.3">
      <c r="A822" s="121">
        <v>813</v>
      </c>
      <c r="B822" s="122" t="s">
        <v>647</v>
      </c>
      <c r="C822" s="123">
        <v>8977</v>
      </c>
      <c r="D822" s="122" t="s">
        <v>2202</v>
      </c>
      <c r="E822" s="122" t="s">
        <v>2203</v>
      </c>
    </row>
    <row r="823" spans="1:5" x14ac:dyDescent="0.3">
      <c r="A823" s="121">
        <v>814</v>
      </c>
      <c r="B823" s="122" t="s">
        <v>647</v>
      </c>
      <c r="C823" s="123">
        <v>8978</v>
      </c>
      <c r="D823" s="122" t="s">
        <v>2204</v>
      </c>
      <c r="E823" s="122" t="s">
        <v>2205</v>
      </c>
    </row>
    <row r="824" spans="1:5" x14ac:dyDescent="0.3">
      <c r="A824" s="121">
        <v>815</v>
      </c>
      <c r="B824" s="122" t="s">
        <v>647</v>
      </c>
      <c r="C824" s="123">
        <v>8979</v>
      </c>
      <c r="D824" s="122" t="s">
        <v>2206</v>
      </c>
      <c r="E824" s="122" t="s">
        <v>2207</v>
      </c>
    </row>
    <row r="825" spans="1:5" x14ac:dyDescent="0.3">
      <c r="A825" s="121">
        <v>816</v>
      </c>
      <c r="B825" s="122" t="s">
        <v>647</v>
      </c>
      <c r="C825" s="123">
        <v>8980</v>
      </c>
      <c r="D825" s="122" t="s">
        <v>2208</v>
      </c>
      <c r="E825" s="122" t="s">
        <v>2209</v>
      </c>
    </row>
    <row r="826" spans="1:5" x14ac:dyDescent="0.3">
      <c r="A826" s="121">
        <v>817</v>
      </c>
      <c r="B826" s="122" t="s">
        <v>647</v>
      </c>
      <c r="C826" s="123">
        <v>8981</v>
      </c>
      <c r="D826" s="122" t="s">
        <v>2210</v>
      </c>
      <c r="E826" s="122" t="s">
        <v>2211</v>
      </c>
    </row>
    <row r="827" spans="1:5" x14ac:dyDescent="0.3">
      <c r="A827" s="121">
        <v>818</v>
      </c>
      <c r="B827" s="122" t="s">
        <v>647</v>
      </c>
      <c r="C827" s="123">
        <v>8982</v>
      </c>
      <c r="D827" s="122" t="s">
        <v>2212</v>
      </c>
      <c r="E827" s="122" t="s">
        <v>2213</v>
      </c>
    </row>
    <row r="828" spans="1:5" x14ac:dyDescent="0.3">
      <c r="A828" s="121">
        <v>819</v>
      </c>
      <c r="B828" s="122" t="s">
        <v>647</v>
      </c>
      <c r="C828" s="123">
        <v>8983</v>
      </c>
      <c r="D828" s="122" t="s">
        <v>2214</v>
      </c>
      <c r="E828" s="122" t="s">
        <v>2215</v>
      </c>
    </row>
    <row r="829" spans="1:5" x14ac:dyDescent="0.3">
      <c r="A829" s="121">
        <v>820</v>
      </c>
      <c r="B829" s="122" t="s">
        <v>647</v>
      </c>
      <c r="C829" s="123">
        <v>8984</v>
      </c>
      <c r="D829" s="122" t="s">
        <v>2216</v>
      </c>
      <c r="E829" s="122" t="s">
        <v>2217</v>
      </c>
    </row>
    <row r="830" spans="1:5" x14ac:dyDescent="0.3">
      <c r="A830" s="121">
        <v>821</v>
      </c>
      <c r="B830" s="122" t="s">
        <v>647</v>
      </c>
      <c r="C830" s="123">
        <v>8985</v>
      </c>
      <c r="D830" s="122" t="s">
        <v>2218</v>
      </c>
      <c r="E830" s="122" t="s">
        <v>2219</v>
      </c>
    </row>
    <row r="831" spans="1:5" x14ac:dyDescent="0.3">
      <c r="A831" s="121">
        <v>822</v>
      </c>
      <c r="B831" s="122" t="s">
        <v>647</v>
      </c>
      <c r="C831" s="123">
        <v>8986</v>
      </c>
      <c r="D831" s="122" t="s">
        <v>2220</v>
      </c>
      <c r="E831" s="122" t="s">
        <v>2221</v>
      </c>
    </row>
    <row r="832" spans="1:5" x14ac:dyDescent="0.3">
      <c r="A832" s="121">
        <v>823</v>
      </c>
      <c r="B832" s="122" t="s">
        <v>647</v>
      </c>
      <c r="C832" s="123">
        <v>8987</v>
      </c>
      <c r="D832" s="122" t="s">
        <v>2222</v>
      </c>
      <c r="E832" s="122" t="s">
        <v>2223</v>
      </c>
    </row>
    <row r="833" spans="1:5" x14ac:dyDescent="0.3">
      <c r="A833" s="121">
        <v>824</v>
      </c>
      <c r="B833" s="122" t="s">
        <v>647</v>
      </c>
      <c r="C833" s="123">
        <v>8988</v>
      </c>
      <c r="D833" s="122" t="s">
        <v>2224</v>
      </c>
      <c r="E833" s="122" t="s">
        <v>2225</v>
      </c>
    </row>
    <row r="834" spans="1:5" x14ac:dyDescent="0.3">
      <c r="A834" s="121">
        <v>825</v>
      </c>
      <c r="B834" s="122" t="s">
        <v>647</v>
      </c>
      <c r="C834" s="123">
        <v>8989</v>
      </c>
      <c r="D834" s="122" t="s">
        <v>2226</v>
      </c>
      <c r="E834" s="122" t="s">
        <v>2227</v>
      </c>
    </row>
    <row r="835" spans="1:5" x14ac:dyDescent="0.3">
      <c r="A835" s="121">
        <v>826</v>
      </c>
      <c r="B835" s="122" t="s">
        <v>647</v>
      </c>
      <c r="C835" s="123">
        <v>8990</v>
      </c>
      <c r="D835" s="122" t="s">
        <v>2228</v>
      </c>
      <c r="E835" s="122" t="s">
        <v>2229</v>
      </c>
    </row>
    <row r="836" spans="1:5" x14ac:dyDescent="0.3">
      <c r="A836" s="121">
        <v>827</v>
      </c>
      <c r="B836" s="122" t="s">
        <v>647</v>
      </c>
      <c r="C836" s="123">
        <v>8991</v>
      </c>
      <c r="D836" s="122" t="s">
        <v>2230</v>
      </c>
      <c r="E836" s="122" t="s">
        <v>2231</v>
      </c>
    </row>
    <row r="837" spans="1:5" x14ac:dyDescent="0.3">
      <c r="A837" s="121">
        <v>828</v>
      </c>
      <c r="B837" s="122" t="s">
        <v>647</v>
      </c>
      <c r="C837" s="123">
        <v>8992</v>
      </c>
      <c r="D837" s="122" t="s">
        <v>2232</v>
      </c>
      <c r="E837" s="122" t="s">
        <v>2233</v>
      </c>
    </row>
    <row r="838" spans="1:5" x14ac:dyDescent="0.3">
      <c r="A838" s="121">
        <v>829</v>
      </c>
      <c r="B838" s="122" t="s">
        <v>647</v>
      </c>
      <c r="C838" s="123">
        <v>8993</v>
      </c>
      <c r="D838" s="122" t="s">
        <v>2234</v>
      </c>
      <c r="E838" s="122" t="s">
        <v>2235</v>
      </c>
    </row>
    <row r="839" spans="1:5" x14ac:dyDescent="0.3">
      <c r="A839" s="121">
        <v>830</v>
      </c>
      <c r="B839" s="122" t="s">
        <v>647</v>
      </c>
      <c r="C839" s="123">
        <v>8994</v>
      </c>
      <c r="D839" s="122" t="s">
        <v>2236</v>
      </c>
      <c r="E839" s="122" t="s">
        <v>2237</v>
      </c>
    </row>
    <row r="840" spans="1:5" x14ac:dyDescent="0.3">
      <c r="A840" s="121">
        <v>831</v>
      </c>
      <c r="B840" s="122" t="s">
        <v>647</v>
      </c>
      <c r="C840" s="123">
        <v>8995</v>
      </c>
      <c r="D840" s="122" t="s">
        <v>2238</v>
      </c>
      <c r="E840" s="122" t="s">
        <v>2239</v>
      </c>
    </row>
    <row r="841" spans="1:5" x14ac:dyDescent="0.3">
      <c r="A841" s="121">
        <v>832</v>
      </c>
      <c r="B841" s="122" t="s">
        <v>647</v>
      </c>
      <c r="C841" s="123">
        <v>8996</v>
      </c>
      <c r="D841" s="122" t="s">
        <v>2240</v>
      </c>
      <c r="E841" s="122" t="s">
        <v>2241</v>
      </c>
    </row>
    <row r="842" spans="1:5" x14ac:dyDescent="0.3">
      <c r="A842" s="121">
        <v>833</v>
      </c>
      <c r="B842" s="122" t="s">
        <v>647</v>
      </c>
      <c r="C842" s="123">
        <v>8997</v>
      </c>
      <c r="D842" s="122" t="s">
        <v>2242</v>
      </c>
      <c r="E842" s="122" t="s">
        <v>2243</v>
      </c>
    </row>
    <row r="843" spans="1:5" x14ac:dyDescent="0.3">
      <c r="A843" s="121">
        <v>834</v>
      </c>
      <c r="B843" s="122" t="s">
        <v>647</v>
      </c>
      <c r="C843" s="123">
        <v>8998</v>
      </c>
      <c r="D843" s="122" t="s">
        <v>2244</v>
      </c>
      <c r="E843" s="122" t="s">
        <v>2245</v>
      </c>
    </row>
    <row r="844" spans="1:5" x14ac:dyDescent="0.3">
      <c r="A844" s="121">
        <v>835</v>
      </c>
      <c r="B844" s="122" t="s">
        <v>647</v>
      </c>
      <c r="C844" s="123">
        <v>8999</v>
      </c>
      <c r="D844" s="122" t="s">
        <v>2246</v>
      </c>
      <c r="E844" s="122" t="s">
        <v>2247</v>
      </c>
    </row>
    <row r="845" spans="1:5" x14ac:dyDescent="0.3">
      <c r="A845" s="121">
        <v>836</v>
      </c>
      <c r="B845" s="122" t="s">
        <v>647</v>
      </c>
      <c r="C845" s="123">
        <v>9000</v>
      </c>
      <c r="D845" s="122" t="s">
        <v>2248</v>
      </c>
      <c r="E845" s="122" t="s">
        <v>2249</v>
      </c>
    </row>
    <row r="846" spans="1:5" x14ac:dyDescent="0.3">
      <c r="A846" s="121">
        <v>837</v>
      </c>
      <c r="B846" s="122" t="s">
        <v>647</v>
      </c>
      <c r="C846" s="123">
        <v>9001</v>
      </c>
      <c r="D846" s="122" t="s">
        <v>2250</v>
      </c>
      <c r="E846" s="122" t="s">
        <v>2251</v>
      </c>
    </row>
    <row r="847" spans="1:5" x14ac:dyDescent="0.3">
      <c r="A847" s="121">
        <v>838</v>
      </c>
      <c r="B847" s="122" t="s">
        <v>647</v>
      </c>
      <c r="C847" s="123">
        <v>9002</v>
      </c>
      <c r="D847" s="122" t="s">
        <v>2252</v>
      </c>
      <c r="E847" s="122" t="s">
        <v>2253</v>
      </c>
    </row>
    <row r="848" spans="1:5" x14ac:dyDescent="0.3">
      <c r="A848" s="121">
        <v>839</v>
      </c>
      <c r="B848" s="122" t="s">
        <v>647</v>
      </c>
      <c r="C848" s="123">
        <v>9003</v>
      </c>
      <c r="D848" s="122" t="s">
        <v>2254</v>
      </c>
      <c r="E848" s="122" t="s">
        <v>2255</v>
      </c>
    </row>
    <row r="849" spans="1:5" x14ac:dyDescent="0.3">
      <c r="A849" s="121">
        <v>840</v>
      </c>
      <c r="B849" s="122" t="s">
        <v>647</v>
      </c>
      <c r="C849" s="123">
        <v>9004</v>
      </c>
      <c r="D849" s="122" t="s">
        <v>2256</v>
      </c>
      <c r="E849" s="122" t="s">
        <v>2257</v>
      </c>
    </row>
    <row r="850" spans="1:5" x14ac:dyDescent="0.3">
      <c r="A850" s="121">
        <v>841</v>
      </c>
      <c r="B850" s="122" t="s">
        <v>647</v>
      </c>
      <c r="C850" s="123">
        <v>9005</v>
      </c>
      <c r="D850" s="122" t="s">
        <v>2258</v>
      </c>
      <c r="E850" s="122" t="s">
        <v>2259</v>
      </c>
    </row>
    <row r="851" spans="1:5" x14ac:dyDescent="0.3">
      <c r="A851" s="121"/>
      <c r="B851" s="122"/>
      <c r="C851" s="244" t="s">
        <v>594</v>
      </c>
      <c r="D851" s="237" t="s">
        <v>456</v>
      </c>
      <c r="E851" s="122"/>
    </row>
    <row r="852" spans="1:5" x14ac:dyDescent="0.3">
      <c r="A852" s="121">
        <v>842</v>
      </c>
      <c r="B852" s="122" t="s">
        <v>647</v>
      </c>
      <c r="C852" s="123">
        <v>9006</v>
      </c>
      <c r="D852" s="122" t="s">
        <v>2260</v>
      </c>
      <c r="E852" s="122" t="s">
        <v>2261</v>
      </c>
    </row>
    <row r="853" spans="1:5" x14ac:dyDescent="0.3">
      <c r="A853" s="121">
        <v>843</v>
      </c>
      <c r="B853" s="122" t="s">
        <v>647</v>
      </c>
      <c r="C853" s="123">
        <v>9007</v>
      </c>
      <c r="D853" s="122" t="s">
        <v>2262</v>
      </c>
      <c r="E853" s="122" t="s">
        <v>2263</v>
      </c>
    </row>
    <row r="854" spans="1:5" x14ac:dyDescent="0.3">
      <c r="A854" s="121">
        <v>844</v>
      </c>
      <c r="B854" s="122" t="s">
        <v>647</v>
      </c>
      <c r="C854" s="123">
        <v>9008</v>
      </c>
      <c r="D854" s="122" t="s">
        <v>2264</v>
      </c>
      <c r="E854" s="122" t="s">
        <v>2265</v>
      </c>
    </row>
    <row r="855" spans="1:5" x14ac:dyDescent="0.3">
      <c r="A855" s="121">
        <v>845</v>
      </c>
      <c r="B855" s="122" t="s">
        <v>647</v>
      </c>
      <c r="C855" s="123">
        <v>9009</v>
      </c>
      <c r="D855" s="122" t="s">
        <v>2266</v>
      </c>
      <c r="E855" s="122" t="s">
        <v>2267</v>
      </c>
    </row>
    <row r="856" spans="1:5" x14ac:dyDescent="0.3">
      <c r="A856" s="121">
        <v>846</v>
      </c>
      <c r="B856" s="122" t="s">
        <v>647</v>
      </c>
      <c r="C856" s="123">
        <v>9010</v>
      </c>
      <c r="D856" s="122" t="s">
        <v>2268</v>
      </c>
      <c r="E856" s="122" t="s">
        <v>2269</v>
      </c>
    </row>
    <row r="857" spans="1:5" x14ac:dyDescent="0.3">
      <c r="A857" s="121">
        <v>847</v>
      </c>
      <c r="B857" s="122" t="s">
        <v>647</v>
      </c>
      <c r="C857" s="123">
        <v>9011</v>
      </c>
      <c r="D857" s="122" t="s">
        <v>2270</v>
      </c>
      <c r="E857" s="122" t="s">
        <v>2271</v>
      </c>
    </row>
    <row r="858" spans="1:5" x14ac:dyDescent="0.3">
      <c r="A858" s="121">
        <v>848</v>
      </c>
      <c r="B858" s="122" t="s">
        <v>647</v>
      </c>
      <c r="C858" s="123">
        <v>9012</v>
      </c>
      <c r="D858" s="122" t="s">
        <v>2272</v>
      </c>
      <c r="E858" s="122" t="s">
        <v>2273</v>
      </c>
    </row>
    <row r="859" spans="1:5" x14ac:dyDescent="0.3">
      <c r="A859" s="121">
        <v>849</v>
      </c>
      <c r="B859" s="122" t="s">
        <v>647</v>
      </c>
      <c r="C859" s="123">
        <v>9013</v>
      </c>
      <c r="D859" s="122" t="s">
        <v>2274</v>
      </c>
      <c r="E859" s="122" t="s">
        <v>2275</v>
      </c>
    </row>
    <row r="860" spans="1:5" x14ac:dyDescent="0.3">
      <c r="A860" s="121">
        <v>850</v>
      </c>
      <c r="B860" s="122" t="s">
        <v>647</v>
      </c>
      <c r="C860" s="123">
        <v>9014</v>
      </c>
      <c r="D860" s="122" t="s">
        <v>2276</v>
      </c>
      <c r="E860" s="122" t="s">
        <v>2277</v>
      </c>
    </row>
    <row r="861" spans="1:5" x14ac:dyDescent="0.3">
      <c r="A861" s="121">
        <v>851</v>
      </c>
      <c r="B861" s="122" t="s">
        <v>647</v>
      </c>
      <c r="C861" s="123">
        <v>9015</v>
      </c>
      <c r="D861" s="122" t="s">
        <v>2278</v>
      </c>
      <c r="E861" s="122" t="s">
        <v>2279</v>
      </c>
    </row>
    <row r="862" spans="1:5" x14ac:dyDescent="0.3">
      <c r="A862" s="121">
        <v>852</v>
      </c>
      <c r="B862" s="122" t="s">
        <v>647</v>
      </c>
      <c r="C862" s="123">
        <v>9016</v>
      </c>
      <c r="D862" s="122" t="s">
        <v>2280</v>
      </c>
      <c r="E862" s="122" t="s">
        <v>2281</v>
      </c>
    </row>
    <row r="863" spans="1:5" x14ac:dyDescent="0.3">
      <c r="A863" s="121">
        <v>853</v>
      </c>
      <c r="B863" s="122" t="s">
        <v>647</v>
      </c>
      <c r="C863" s="123">
        <v>9017</v>
      </c>
      <c r="D863" s="122" t="s">
        <v>2282</v>
      </c>
      <c r="E863" s="122" t="s">
        <v>2283</v>
      </c>
    </row>
    <row r="864" spans="1:5" x14ac:dyDescent="0.3">
      <c r="A864" s="121">
        <v>854</v>
      </c>
      <c r="B864" s="122" t="s">
        <v>647</v>
      </c>
      <c r="C864" s="123">
        <v>9018</v>
      </c>
      <c r="D864" s="122" t="s">
        <v>2284</v>
      </c>
      <c r="E864" s="122" t="s">
        <v>2285</v>
      </c>
    </row>
    <row r="865" spans="1:5" x14ac:dyDescent="0.3">
      <c r="A865" s="121">
        <v>855</v>
      </c>
      <c r="B865" s="122" t="s">
        <v>647</v>
      </c>
      <c r="C865" s="123">
        <v>9019</v>
      </c>
      <c r="D865" s="122" t="s">
        <v>2286</v>
      </c>
      <c r="E865" s="122" t="s">
        <v>2287</v>
      </c>
    </row>
    <row r="866" spans="1:5" x14ac:dyDescent="0.3">
      <c r="A866" s="121">
        <v>856</v>
      </c>
      <c r="B866" s="122" t="s">
        <v>647</v>
      </c>
      <c r="C866" s="123">
        <v>9020</v>
      </c>
      <c r="D866" s="122" t="s">
        <v>2288</v>
      </c>
      <c r="E866" s="122" t="s">
        <v>2289</v>
      </c>
    </row>
    <row r="867" spans="1:5" x14ac:dyDescent="0.3">
      <c r="A867" s="121">
        <v>857</v>
      </c>
      <c r="B867" s="122" t="s">
        <v>647</v>
      </c>
      <c r="C867" s="123">
        <v>9021</v>
      </c>
      <c r="D867" s="122" t="s">
        <v>2290</v>
      </c>
      <c r="E867" s="122" t="s">
        <v>2291</v>
      </c>
    </row>
    <row r="868" spans="1:5" x14ac:dyDescent="0.3">
      <c r="A868" s="121">
        <v>858</v>
      </c>
      <c r="B868" s="122" t="s">
        <v>647</v>
      </c>
      <c r="C868" s="123">
        <v>9022</v>
      </c>
      <c r="D868" s="122" t="s">
        <v>2292</v>
      </c>
      <c r="E868" s="122" t="s">
        <v>2293</v>
      </c>
    </row>
    <row r="869" spans="1:5" x14ac:dyDescent="0.3">
      <c r="A869" s="121">
        <v>859</v>
      </c>
      <c r="B869" s="122" t="s">
        <v>647</v>
      </c>
      <c r="C869" s="123">
        <v>9023</v>
      </c>
      <c r="D869" s="122" t="s">
        <v>2294</v>
      </c>
      <c r="E869" s="122" t="s">
        <v>2295</v>
      </c>
    </row>
    <row r="870" spans="1:5" x14ac:dyDescent="0.3">
      <c r="A870" s="121">
        <v>860</v>
      </c>
      <c r="B870" s="122" t="s">
        <v>647</v>
      </c>
      <c r="C870" s="123">
        <v>9024</v>
      </c>
      <c r="D870" s="122" t="s">
        <v>2296</v>
      </c>
      <c r="E870" s="122" t="s">
        <v>2297</v>
      </c>
    </row>
    <row r="871" spans="1:5" x14ac:dyDescent="0.3">
      <c r="A871" s="121">
        <v>861</v>
      </c>
      <c r="B871" s="122" t="s">
        <v>647</v>
      </c>
      <c r="C871" s="123">
        <v>9025</v>
      </c>
      <c r="D871" s="122" t="s">
        <v>2298</v>
      </c>
      <c r="E871" s="122" t="s">
        <v>2299</v>
      </c>
    </row>
    <row r="872" spans="1:5" x14ac:dyDescent="0.3">
      <c r="A872" s="121">
        <v>862</v>
      </c>
      <c r="B872" s="122" t="s">
        <v>647</v>
      </c>
      <c r="C872" s="123">
        <v>9026</v>
      </c>
      <c r="D872" s="122" t="s">
        <v>2300</v>
      </c>
      <c r="E872" s="122" t="s">
        <v>2301</v>
      </c>
    </row>
    <row r="873" spans="1:5" x14ac:dyDescent="0.3">
      <c r="A873" s="121">
        <v>863</v>
      </c>
      <c r="B873" s="122" t="s">
        <v>647</v>
      </c>
      <c r="C873" s="123">
        <v>9027</v>
      </c>
      <c r="D873" s="122" t="s">
        <v>2302</v>
      </c>
      <c r="E873" s="122" t="s">
        <v>2303</v>
      </c>
    </row>
    <row r="874" spans="1:5" x14ac:dyDescent="0.3">
      <c r="A874" s="121">
        <v>864</v>
      </c>
      <c r="B874" s="122" t="s">
        <v>647</v>
      </c>
      <c r="C874" s="123">
        <v>9028</v>
      </c>
      <c r="D874" s="122" t="s">
        <v>2304</v>
      </c>
      <c r="E874" s="122" t="s">
        <v>2305</v>
      </c>
    </row>
    <row r="875" spans="1:5" x14ac:dyDescent="0.3">
      <c r="A875" s="121">
        <v>865</v>
      </c>
      <c r="B875" s="122" t="s">
        <v>647</v>
      </c>
      <c r="C875" s="123">
        <v>9029</v>
      </c>
      <c r="D875" s="122" t="s">
        <v>2306</v>
      </c>
      <c r="E875" s="122" t="s">
        <v>2307</v>
      </c>
    </row>
    <row r="876" spans="1:5" x14ac:dyDescent="0.3">
      <c r="A876" s="121">
        <v>866</v>
      </c>
      <c r="B876" s="122" t="s">
        <v>647</v>
      </c>
      <c r="C876" s="123">
        <v>9030</v>
      </c>
      <c r="D876" s="122" t="s">
        <v>2308</v>
      </c>
      <c r="E876" s="122" t="s">
        <v>2309</v>
      </c>
    </row>
    <row r="877" spans="1:5" x14ac:dyDescent="0.3">
      <c r="A877" s="121">
        <v>867</v>
      </c>
      <c r="B877" s="122" t="s">
        <v>647</v>
      </c>
      <c r="C877" s="123">
        <v>9031</v>
      </c>
      <c r="D877" s="122" t="s">
        <v>2310</v>
      </c>
      <c r="E877" s="122" t="s">
        <v>2311</v>
      </c>
    </row>
    <row r="878" spans="1:5" x14ac:dyDescent="0.3">
      <c r="A878" s="121">
        <v>868</v>
      </c>
      <c r="B878" s="122" t="s">
        <v>2312</v>
      </c>
      <c r="C878" s="123">
        <v>9040</v>
      </c>
      <c r="D878" s="122" t="s">
        <v>2313</v>
      </c>
      <c r="E878" s="122" t="s">
        <v>2314</v>
      </c>
    </row>
    <row r="879" spans="1:5" x14ac:dyDescent="0.3">
      <c r="A879" s="121">
        <v>869</v>
      </c>
      <c r="B879" s="122" t="s">
        <v>2312</v>
      </c>
      <c r="C879" s="123">
        <v>9041</v>
      </c>
      <c r="D879" s="122" t="s">
        <v>2315</v>
      </c>
      <c r="E879" s="122" t="s">
        <v>2316</v>
      </c>
    </row>
    <row r="880" spans="1:5" x14ac:dyDescent="0.3">
      <c r="A880" s="121">
        <v>870</v>
      </c>
      <c r="B880" s="122" t="s">
        <v>2312</v>
      </c>
      <c r="C880" s="123">
        <v>9042</v>
      </c>
      <c r="D880" s="122" t="s">
        <v>2317</v>
      </c>
      <c r="E880" s="122" t="s">
        <v>2318</v>
      </c>
    </row>
    <row r="881" spans="1:5" x14ac:dyDescent="0.3">
      <c r="A881" s="121">
        <v>871</v>
      </c>
      <c r="B881" s="122" t="s">
        <v>2312</v>
      </c>
      <c r="C881" s="123">
        <v>9043</v>
      </c>
      <c r="D881" s="122" t="s">
        <v>2319</v>
      </c>
      <c r="E881" s="122" t="s">
        <v>2320</v>
      </c>
    </row>
    <row r="882" spans="1:5" x14ac:dyDescent="0.3">
      <c r="A882" s="121">
        <v>872</v>
      </c>
      <c r="B882" s="122" t="s">
        <v>2312</v>
      </c>
      <c r="C882" s="123">
        <v>9044</v>
      </c>
      <c r="D882" s="122" t="s">
        <v>2321</v>
      </c>
      <c r="E882" s="122" t="s">
        <v>2322</v>
      </c>
    </row>
    <row r="883" spans="1:5" x14ac:dyDescent="0.3">
      <c r="A883" s="121">
        <v>873</v>
      </c>
      <c r="B883" s="122" t="s">
        <v>2312</v>
      </c>
      <c r="C883" s="123">
        <v>9045</v>
      </c>
      <c r="D883" s="122" t="s">
        <v>2323</v>
      </c>
      <c r="E883" s="122" t="s">
        <v>2324</v>
      </c>
    </row>
    <row r="884" spans="1:5" x14ac:dyDescent="0.3">
      <c r="A884" s="121">
        <v>874</v>
      </c>
      <c r="B884" s="122" t="s">
        <v>2312</v>
      </c>
      <c r="C884" s="123">
        <v>9046</v>
      </c>
      <c r="D884" s="122" t="s">
        <v>2325</v>
      </c>
      <c r="E884" s="122" t="s">
        <v>2326</v>
      </c>
    </row>
    <row r="885" spans="1:5" x14ac:dyDescent="0.3">
      <c r="A885" s="121">
        <v>875</v>
      </c>
      <c r="B885" s="122" t="s">
        <v>2312</v>
      </c>
      <c r="C885" s="123">
        <v>9047</v>
      </c>
      <c r="D885" s="122" t="s">
        <v>2327</v>
      </c>
      <c r="E885" s="122" t="s">
        <v>2328</v>
      </c>
    </row>
    <row r="886" spans="1:5" x14ac:dyDescent="0.3">
      <c r="A886" s="121">
        <v>876</v>
      </c>
      <c r="B886" s="122" t="s">
        <v>2312</v>
      </c>
      <c r="C886" s="123">
        <v>9048</v>
      </c>
      <c r="D886" s="122" t="s">
        <v>2329</v>
      </c>
      <c r="E886" s="122" t="s">
        <v>2330</v>
      </c>
    </row>
    <row r="887" spans="1:5" x14ac:dyDescent="0.3">
      <c r="A887" s="121">
        <v>877</v>
      </c>
      <c r="B887" s="122" t="s">
        <v>2312</v>
      </c>
      <c r="C887" s="123">
        <v>9049</v>
      </c>
      <c r="D887" s="122" t="s">
        <v>2331</v>
      </c>
      <c r="E887" s="122" t="s">
        <v>2332</v>
      </c>
    </row>
    <row r="888" spans="1:5" x14ac:dyDescent="0.3">
      <c r="A888" s="121">
        <v>878</v>
      </c>
      <c r="B888" s="122" t="s">
        <v>2312</v>
      </c>
      <c r="C888" s="123">
        <v>9050</v>
      </c>
      <c r="D888" s="122" t="s">
        <v>2333</v>
      </c>
      <c r="E888" s="122" t="s">
        <v>2334</v>
      </c>
    </row>
    <row r="889" spans="1:5" x14ac:dyDescent="0.3">
      <c r="A889" s="121">
        <v>879</v>
      </c>
      <c r="B889" s="122" t="s">
        <v>2312</v>
      </c>
      <c r="C889" s="123">
        <v>9051</v>
      </c>
      <c r="D889" s="122" t="s">
        <v>2335</v>
      </c>
      <c r="E889" s="122" t="s">
        <v>2336</v>
      </c>
    </row>
    <row r="890" spans="1:5" x14ac:dyDescent="0.3">
      <c r="A890" s="121">
        <v>880</v>
      </c>
      <c r="B890" s="122" t="s">
        <v>2312</v>
      </c>
      <c r="C890" s="123">
        <v>9052</v>
      </c>
      <c r="D890" s="122" t="s">
        <v>2337</v>
      </c>
      <c r="E890" s="122" t="s">
        <v>2338</v>
      </c>
    </row>
    <row r="891" spans="1:5" x14ac:dyDescent="0.3">
      <c r="A891" s="121">
        <v>881</v>
      </c>
      <c r="B891" s="122" t="s">
        <v>2312</v>
      </c>
      <c r="C891" s="123">
        <v>9053</v>
      </c>
      <c r="D891" s="122" t="s">
        <v>2339</v>
      </c>
      <c r="E891" s="122" t="s">
        <v>2340</v>
      </c>
    </row>
    <row r="892" spans="1:5" x14ac:dyDescent="0.3">
      <c r="A892" s="121">
        <v>882</v>
      </c>
      <c r="B892" s="122" t="s">
        <v>2312</v>
      </c>
      <c r="C892" s="123">
        <v>9054</v>
      </c>
      <c r="D892" s="122" t="s">
        <v>2341</v>
      </c>
      <c r="E892" s="122" t="s">
        <v>2342</v>
      </c>
    </row>
    <row r="893" spans="1:5" x14ac:dyDescent="0.3">
      <c r="A893" s="121">
        <v>883</v>
      </c>
      <c r="B893" s="122" t="s">
        <v>2312</v>
      </c>
      <c r="C893" s="123">
        <v>9055</v>
      </c>
      <c r="D893" s="122" t="s">
        <v>2343</v>
      </c>
      <c r="E893" s="122" t="s">
        <v>2344</v>
      </c>
    </row>
    <row r="894" spans="1:5" x14ac:dyDescent="0.3">
      <c r="A894" s="121">
        <v>884</v>
      </c>
      <c r="B894" s="122" t="s">
        <v>2312</v>
      </c>
      <c r="C894" s="123">
        <v>9056</v>
      </c>
      <c r="D894" s="122" t="s">
        <v>2345</v>
      </c>
      <c r="E894" s="122" t="s">
        <v>2346</v>
      </c>
    </row>
    <row r="895" spans="1:5" x14ac:dyDescent="0.3">
      <c r="A895" s="121">
        <v>885</v>
      </c>
      <c r="B895" s="122" t="s">
        <v>2312</v>
      </c>
      <c r="C895" s="123">
        <v>9057</v>
      </c>
      <c r="D895" s="122" t="s">
        <v>2347</v>
      </c>
      <c r="E895" s="122" t="s">
        <v>2348</v>
      </c>
    </row>
    <row r="896" spans="1:5" x14ac:dyDescent="0.3">
      <c r="A896" s="121">
        <v>886</v>
      </c>
      <c r="B896" s="122" t="s">
        <v>2312</v>
      </c>
      <c r="C896" s="123">
        <v>9058</v>
      </c>
      <c r="D896" s="122" t="s">
        <v>2349</v>
      </c>
      <c r="E896" s="122" t="s">
        <v>2350</v>
      </c>
    </row>
    <row r="897" spans="1:5" x14ac:dyDescent="0.3">
      <c r="A897" s="121">
        <v>887</v>
      </c>
      <c r="B897" s="122" t="s">
        <v>2312</v>
      </c>
      <c r="C897" s="123">
        <v>9059</v>
      </c>
      <c r="D897" s="122" t="s">
        <v>2351</v>
      </c>
      <c r="E897" s="122" t="s">
        <v>2352</v>
      </c>
    </row>
    <row r="898" spans="1:5" x14ac:dyDescent="0.3">
      <c r="A898" s="121">
        <v>888</v>
      </c>
      <c r="B898" s="122" t="s">
        <v>2312</v>
      </c>
      <c r="C898" s="123">
        <v>9060</v>
      </c>
      <c r="D898" s="122" t="s">
        <v>2353</v>
      </c>
      <c r="E898" s="122" t="s">
        <v>2354</v>
      </c>
    </row>
    <row r="899" spans="1:5" x14ac:dyDescent="0.3">
      <c r="A899" s="121">
        <v>889</v>
      </c>
      <c r="B899" s="122" t="s">
        <v>2312</v>
      </c>
      <c r="C899" s="123">
        <v>9061</v>
      </c>
      <c r="D899" s="122" t="s">
        <v>2355</v>
      </c>
      <c r="E899" s="122" t="s">
        <v>2356</v>
      </c>
    </row>
    <row r="900" spans="1:5" x14ac:dyDescent="0.3">
      <c r="A900" s="121">
        <v>890</v>
      </c>
      <c r="B900" s="122" t="s">
        <v>2312</v>
      </c>
      <c r="C900" s="123">
        <v>9062</v>
      </c>
      <c r="D900" s="122" t="s">
        <v>2357</v>
      </c>
      <c r="E900" s="122" t="s">
        <v>2358</v>
      </c>
    </row>
    <row r="901" spans="1:5" x14ac:dyDescent="0.3">
      <c r="A901" s="121">
        <v>891</v>
      </c>
      <c r="B901" s="122" t="s">
        <v>2312</v>
      </c>
      <c r="C901" s="123">
        <v>9063</v>
      </c>
      <c r="D901" s="122" t="s">
        <v>2359</v>
      </c>
      <c r="E901" s="122" t="s">
        <v>2360</v>
      </c>
    </row>
    <row r="902" spans="1:5" x14ac:dyDescent="0.3">
      <c r="A902" s="121">
        <v>892</v>
      </c>
      <c r="B902" s="122" t="s">
        <v>2312</v>
      </c>
      <c r="C902" s="123">
        <v>9064</v>
      </c>
      <c r="D902" s="122" t="s">
        <v>2361</v>
      </c>
      <c r="E902" s="122" t="s">
        <v>2362</v>
      </c>
    </row>
    <row r="903" spans="1:5" x14ac:dyDescent="0.3">
      <c r="A903" s="121">
        <v>893</v>
      </c>
      <c r="B903" s="122" t="s">
        <v>2312</v>
      </c>
      <c r="C903" s="123">
        <v>9065</v>
      </c>
      <c r="D903" s="122" t="s">
        <v>2363</v>
      </c>
      <c r="E903" s="122" t="s">
        <v>2364</v>
      </c>
    </row>
    <row r="904" spans="1:5" x14ac:dyDescent="0.3">
      <c r="A904" s="121">
        <v>894</v>
      </c>
      <c r="B904" s="122" t="s">
        <v>2312</v>
      </c>
      <c r="C904" s="123">
        <v>9066</v>
      </c>
      <c r="D904" s="122" t="s">
        <v>2365</v>
      </c>
      <c r="E904" s="122" t="s">
        <v>2366</v>
      </c>
    </row>
    <row r="905" spans="1:5" x14ac:dyDescent="0.3">
      <c r="A905" s="121">
        <v>895</v>
      </c>
      <c r="B905" s="122" t="s">
        <v>2312</v>
      </c>
      <c r="C905" s="123">
        <v>9067</v>
      </c>
      <c r="D905" s="122" t="s">
        <v>2367</v>
      </c>
      <c r="E905" s="122" t="s">
        <v>2368</v>
      </c>
    </row>
    <row r="906" spans="1:5" x14ac:dyDescent="0.3">
      <c r="A906" s="121">
        <v>896</v>
      </c>
      <c r="B906" s="122" t="s">
        <v>2312</v>
      </c>
      <c r="C906" s="123">
        <v>9068</v>
      </c>
      <c r="D906" s="122" t="s">
        <v>2369</v>
      </c>
      <c r="E906" s="122" t="s">
        <v>2370</v>
      </c>
    </row>
    <row r="907" spans="1:5" x14ac:dyDescent="0.3">
      <c r="A907" s="121">
        <v>897</v>
      </c>
      <c r="B907" s="122" t="s">
        <v>2312</v>
      </c>
      <c r="C907" s="123">
        <v>9069</v>
      </c>
      <c r="D907" s="122" t="s">
        <v>2371</v>
      </c>
      <c r="E907" s="122" t="s">
        <v>2372</v>
      </c>
    </row>
    <row r="908" spans="1:5" x14ac:dyDescent="0.3">
      <c r="A908" s="121">
        <v>898</v>
      </c>
      <c r="B908" s="122" t="s">
        <v>2312</v>
      </c>
      <c r="C908" s="123">
        <v>9070</v>
      </c>
      <c r="D908" s="122" t="s">
        <v>2373</v>
      </c>
      <c r="E908" s="122" t="s">
        <v>2374</v>
      </c>
    </row>
    <row r="909" spans="1:5" x14ac:dyDescent="0.3">
      <c r="A909" s="121">
        <v>899</v>
      </c>
      <c r="B909" s="122" t="s">
        <v>2312</v>
      </c>
      <c r="C909" s="123">
        <v>9071</v>
      </c>
      <c r="D909" s="122" t="s">
        <v>2375</v>
      </c>
      <c r="E909" s="122" t="s">
        <v>2376</v>
      </c>
    </row>
    <row r="910" spans="1:5" x14ac:dyDescent="0.3">
      <c r="A910" s="121">
        <v>900</v>
      </c>
      <c r="B910" s="122" t="s">
        <v>2312</v>
      </c>
      <c r="C910" s="123">
        <v>9072</v>
      </c>
      <c r="D910" s="122" t="s">
        <v>2377</v>
      </c>
      <c r="E910" s="122" t="s">
        <v>2378</v>
      </c>
    </row>
    <row r="911" spans="1:5" x14ac:dyDescent="0.3">
      <c r="A911" s="121">
        <v>901</v>
      </c>
      <c r="B911" s="122" t="s">
        <v>2312</v>
      </c>
      <c r="C911" s="123">
        <v>9073</v>
      </c>
      <c r="D911" s="122" t="s">
        <v>2379</v>
      </c>
      <c r="E911" s="122" t="s">
        <v>2380</v>
      </c>
    </row>
    <row r="912" spans="1:5" x14ac:dyDescent="0.3">
      <c r="A912" s="121">
        <v>902</v>
      </c>
      <c r="B912" s="122" t="s">
        <v>2312</v>
      </c>
      <c r="C912" s="123">
        <v>9074</v>
      </c>
      <c r="D912" s="122" t="s">
        <v>2381</v>
      </c>
      <c r="E912" s="122" t="s">
        <v>2382</v>
      </c>
    </row>
    <row r="913" spans="1:5" x14ac:dyDescent="0.3">
      <c r="A913" s="121">
        <v>903</v>
      </c>
      <c r="B913" s="122" t="s">
        <v>2312</v>
      </c>
      <c r="C913" s="123">
        <v>9075</v>
      </c>
      <c r="D913" s="122" t="s">
        <v>2383</v>
      </c>
      <c r="E913" s="122" t="s">
        <v>2384</v>
      </c>
    </row>
    <row r="914" spans="1:5" x14ac:dyDescent="0.3">
      <c r="A914" s="121">
        <v>904</v>
      </c>
      <c r="B914" s="122" t="s">
        <v>2312</v>
      </c>
      <c r="C914" s="123">
        <v>9076</v>
      </c>
      <c r="D914" s="122" t="s">
        <v>2385</v>
      </c>
      <c r="E914" s="122" t="s">
        <v>2386</v>
      </c>
    </row>
    <row r="915" spans="1:5" x14ac:dyDescent="0.3">
      <c r="A915" s="121">
        <v>905</v>
      </c>
      <c r="B915" s="122" t="s">
        <v>2312</v>
      </c>
      <c r="C915" s="123">
        <v>9077</v>
      </c>
      <c r="D915" s="122" t="s">
        <v>2387</v>
      </c>
      <c r="E915" s="122" t="s">
        <v>2388</v>
      </c>
    </row>
    <row r="916" spans="1:5" x14ac:dyDescent="0.3">
      <c r="A916" s="121">
        <v>906</v>
      </c>
      <c r="B916" s="122" t="s">
        <v>2312</v>
      </c>
      <c r="C916" s="123">
        <v>9078</v>
      </c>
      <c r="D916" s="122" t="s">
        <v>2389</v>
      </c>
      <c r="E916" s="122" t="s">
        <v>2390</v>
      </c>
    </row>
    <row r="917" spans="1:5" x14ac:dyDescent="0.3">
      <c r="A917" s="121">
        <v>907</v>
      </c>
      <c r="B917" s="122" t="s">
        <v>2312</v>
      </c>
      <c r="C917" s="123">
        <v>9079</v>
      </c>
      <c r="D917" s="122" t="s">
        <v>2391</v>
      </c>
      <c r="E917" s="122" t="s">
        <v>2392</v>
      </c>
    </row>
    <row r="918" spans="1:5" x14ac:dyDescent="0.3">
      <c r="A918" s="121">
        <v>908</v>
      </c>
      <c r="B918" s="122" t="s">
        <v>2312</v>
      </c>
      <c r="C918" s="123">
        <v>9080</v>
      </c>
      <c r="D918" s="122" t="s">
        <v>2393</v>
      </c>
      <c r="E918" s="122" t="s">
        <v>2394</v>
      </c>
    </row>
    <row r="919" spans="1:5" x14ac:dyDescent="0.3">
      <c r="A919" s="121">
        <v>909</v>
      </c>
      <c r="B919" s="122" t="s">
        <v>2312</v>
      </c>
      <c r="C919" s="123">
        <v>9081</v>
      </c>
      <c r="D919" s="122" t="s">
        <v>2395</v>
      </c>
      <c r="E919" s="122" t="s">
        <v>2396</v>
      </c>
    </row>
    <row r="920" spans="1:5" x14ac:dyDescent="0.3">
      <c r="A920" s="121">
        <v>910</v>
      </c>
      <c r="B920" s="122" t="s">
        <v>2312</v>
      </c>
      <c r="C920" s="123">
        <v>9082</v>
      </c>
      <c r="D920" s="122" t="s">
        <v>2397</v>
      </c>
      <c r="E920" s="122" t="s">
        <v>2398</v>
      </c>
    </row>
    <row r="921" spans="1:5" x14ac:dyDescent="0.3">
      <c r="A921" s="121">
        <v>911</v>
      </c>
      <c r="B921" s="122" t="s">
        <v>2312</v>
      </c>
      <c r="C921" s="123">
        <v>9083</v>
      </c>
      <c r="D921" s="122" t="s">
        <v>2399</v>
      </c>
      <c r="E921" s="122" t="s">
        <v>2400</v>
      </c>
    </row>
    <row r="922" spans="1:5" x14ac:dyDescent="0.3">
      <c r="A922" s="121">
        <v>912</v>
      </c>
      <c r="B922" s="122" t="s">
        <v>2312</v>
      </c>
      <c r="C922" s="123">
        <v>9084</v>
      </c>
      <c r="D922" s="122" t="s">
        <v>2401</v>
      </c>
      <c r="E922" s="122" t="s">
        <v>2402</v>
      </c>
    </row>
    <row r="923" spans="1:5" x14ac:dyDescent="0.3">
      <c r="A923" s="121">
        <v>913</v>
      </c>
      <c r="B923" s="122" t="s">
        <v>2312</v>
      </c>
      <c r="C923" s="123">
        <v>9085</v>
      </c>
      <c r="D923" s="122" t="s">
        <v>2403</v>
      </c>
      <c r="E923" s="122" t="s">
        <v>2404</v>
      </c>
    </row>
    <row r="924" spans="1:5" x14ac:dyDescent="0.3">
      <c r="A924" s="121">
        <v>914</v>
      </c>
      <c r="B924" s="122" t="s">
        <v>2312</v>
      </c>
      <c r="C924" s="123">
        <v>9086</v>
      </c>
      <c r="D924" s="122" t="s">
        <v>2405</v>
      </c>
      <c r="E924" s="122" t="s">
        <v>2406</v>
      </c>
    </row>
    <row r="925" spans="1:5" x14ac:dyDescent="0.3">
      <c r="A925" s="121">
        <v>915</v>
      </c>
      <c r="B925" s="122" t="s">
        <v>2312</v>
      </c>
      <c r="C925" s="123">
        <v>9087</v>
      </c>
      <c r="D925" s="122" t="s">
        <v>2407</v>
      </c>
      <c r="E925" s="122" t="s">
        <v>2408</v>
      </c>
    </row>
    <row r="926" spans="1:5" x14ac:dyDescent="0.3">
      <c r="A926" s="121">
        <v>916</v>
      </c>
      <c r="B926" s="122" t="s">
        <v>2312</v>
      </c>
      <c r="C926" s="123">
        <v>9088</v>
      </c>
      <c r="D926" s="122" t="s">
        <v>2409</v>
      </c>
      <c r="E926" s="122" t="s">
        <v>2410</v>
      </c>
    </row>
    <row r="927" spans="1:5" x14ac:dyDescent="0.3">
      <c r="A927" s="121">
        <v>917</v>
      </c>
      <c r="B927" s="122" t="s">
        <v>2312</v>
      </c>
      <c r="C927" s="123">
        <v>9089</v>
      </c>
      <c r="D927" s="122" t="s">
        <v>2411</v>
      </c>
      <c r="E927" s="122" t="s">
        <v>2412</v>
      </c>
    </row>
    <row r="928" spans="1:5" x14ac:dyDescent="0.3">
      <c r="A928" s="121">
        <v>918</v>
      </c>
      <c r="B928" s="122" t="s">
        <v>2312</v>
      </c>
      <c r="C928" s="123">
        <v>9090</v>
      </c>
      <c r="D928" s="122" t="s">
        <v>2413</v>
      </c>
      <c r="E928" s="122" t="s">
        <v>2414</v>
      </c>
    </row>
    <row r="929" spans="1:5" x14ac:dyDescent="0.3">
      <c r="A929" s="121">
        <v>919</v>
      </c>
      <c r="B929" s="122" t="s">
        <v>2312</v>
      </c>
      <c r="C929" s="123">
        <v>9091</v>
      </c>
      <c r="D929" s="122" t="s">
        <v>2415</v>
      </c>
      <c r="E929" s="122" t="s">
        <v>2416</v>
      </c>
    </row>
    <row r="930" spans="1:5" x14ac:dyDescent="0.3">
      <c r="A930" s="121">
        <v>920</v>
      </c>
      <c r="B930" s="122" t="s">
        <v>2312</v>
      </c>
      <c r="C930" s="123">
        <v>9092</v>
      </c>
      <c r="D930" s="122" t="s">
        <v>2417</v>
      </c>
      <c r="E930" s="122" t="s">
        <v>2418</v>
      </c>
    </row>
    <row r="931" spans="1:5" x14ac:dyDescent="0.3">
      <c r="A931" s="121">
        <v>921</v>
      </c>
      <c r="B931" s="122" t="s">
        <v>2312</v>
      </c>
      <c r="C931" s="123">
        <v>9093</v>
      </c>
      <c r="D931" s="122" t="s">
        <v>2419</v>
      </c>
      <c r="E931" s="122" t="s">
        <v>2420</v>
      </c>
    </row>
    <row r="932" spans="1:5" x14ac:dyDescent="0.3">
      <c r="A932" s="121">
        <v>922</v>
      </c>
      <c r="B932" s="122" t="s">
        <v>2312</v>
      </c>
      <c r="C932" s="123">
        <v>9094</v>
      </c>
      <c r="D932" s="122" t="s">
        <v>2421</v>
      </c>
      <c r="E932" s="122" t="s">
        <v>2422</v>
      </c>
    </row>
    <row r="933" spans="1:5" x14ac:dyDescent="0.3">
      <c r="A933" s="121">
        <v>923</v>
      </c>
      <c r="B933" s="122" t="s">
        <v>2312</v>
      </c>
      <c r="C933" s="123">
        <v>9095</v>
      </c>
      <c r="D933" s="122" t="s">
        <v>2423</v>
      </c>
      <c r="E933" s="122" t="s">
        <v>2424</v>
      </c>
    </row>
    <row r="934" spans="1:5" x14ac:dyDescent="0.3">
      <c r="A934" s="121">
        <v>924</v>
      </c>
      <c r="B934" s="122" t="s">
        <v>2312</v>
      </c>
      <c r="C934" s="123">
        <v>9096</v>
      </c>
      <c r="D934" s="122" t="s">
        <v>2425</v>
      </c>
      <c r="E934" s="122" t="s">
        <v>2426</v>
      </c>
    </row>
    <row r="935" spans="1:5" x14ac:dyDescent="0.3">
      <c r="A935" s="121">
        <v>925</v>
      </c>
      <c r="B935" s="122" t="s">
        <v>2312</v>
      </c>
      <c r="C935" s="123">
        <v>9097</v>
      </c>
      <c r="D935" s="122" t="s">
        <v>2427</v>
      </c>
      <c r="E935" s="122" t="s">
        <v>2428</v>
      </c>
    </row>
    <row r="936" spans="1:5" x14ac:dyDescent="0.3">
      <c r="A936" s="121">
        <v>926</v>
      </c>
      <c r="B936" s="122" t="s">
        <v>2312</v>
      </c>
      <c r="C936" s="123">
        <v>9098</v>
      </c>
      <c r="D936" s="122" t="s">
        <v>2429</v>
      </c>
      <c r="E936" s="122" t="s">
        <v>2430</v>
      </c>
    </row>
    <row r="937" spans="1:5" x14ac:dyDescent="0.3">
      <c r="A937" s="121">
        <v>927</v>
      </c>
      <c r="B937" s="122" t="s">
        <v>2312</v>
      </c>
      <c r="C937" s="123">
        <v>9099</v>
      </c>
      <c r="D937" s="122" t="s">
        <v>2431</v>
      </c>
      <c r="E937" s="122" t="s">
        <v>2432</v>
      </c>
    </row>
    <row r="938" spans="1:5" x14ac:dyDescent="0.3">
      <c r="A938" s="121">
        <v>928</v>
      </c>
      <c r="B938" s="122" t="s">
        <v>2312</v>
      </c>
      <c r="C938" s="123">
        <v>9100</v>
      </c>
      <c r="D938" s="122" t="s">
        <v>2433</v>
      </c>
      <c r="E938" s="122" t="s">
        <v>2434</v>
      </c>
    </row>
    <row r="939" spans="1:5" x14ac:dyDescent="0.3">
      <c r="A939" s="121">
        <v>929</v>
      </c>
      <c r="B939" s="122" t="s">
        <v>2312</v>
      </c>
      <c r="C939" s="123">
        <v>9101</v>
      </c>
      <c r="D939" s="122" t="s">
        <v>2435</v>
      </c>
      <c r="E939" s="122" t="s">
        <v>2436</v>
      </c>
    </row>
    <row r="940" spans="1:5" x14ac:dyDescent="0.3">
      <c r="A940" s="121">
        <v>930</v>
      </c>
      <c r="B940" s="122" t="s">
        <v>2312</v>
      </c>
      <c r="C940" s="123">
        <v>9102</v>
      </c>
      <c r="D940" s="122" t="s">
        <v>2437</v>
      </c>
      <c r="E940" s="122" t="s">
        <v>2438</v>
      </c>
    </row>
    <row r="941" spans="1:5" x14ac:dyDescent="0.3">
      <c r="A941" s="121">
        <v>931</v>
      </c>
      <c r="B941" s="122" t="s">
        <v>2312</v>
      </c>
      <c r="C941" s="123">
        <v>9103</v>
      </c>
      <c r="D941" s="122" t="s">
        <v>2439</v>
      </c>
      <c r="E941" s="122" t="s">
        <v>2440</v>
      </c>
    </row>
    <row r="942" spans="1:5" x14ac:dyDescent="0.3">
      <c r="A942" s="121">
        <v>932</v>
      </c>
      <c r="B942" s="122" t="s">
        <v>2312</v>
      </c>
      <c r="C942" s="123">
        <v>9104</v>
      </c>
      <c r="D942" s="122" t="s">
        <v>2441</v>
      </c>
      <c r="E942" s="122" t="s">
        <v>2442</v>
      </c>
    </row>
    <row r="943" spans="1:5" x14ac:dyDescent="0.3">
      <c r="A943" s="121">
        <v>933</v>
      </c>
      <c r="B943" s="122" t="s">
        <v>2312</v>
      </c>
      <c r="C943" s="123">
        <v>9105</v>
      </c>
      <c r="D943" s="122" t="s">
        <v>2443</v>
      </c>
      <c r="E943" s="122" t="s">
        <v>2444</v>
      </c>
    </row>
    <row r="944" spans="1:5" x14ac:dyDescent="0.3">
      <c r="A944" s="121">
        <v>934</v>
      </c>
      <c r="B944" s="122" t="s">
        <v>2312</v>
      </c>
      <c r="C944" s="123">
        <v>9106</v>
      </c>
      <c r="D944" s="122" t="s">
        <v>2445</v>
      </c>
      <c r="E944" s="122" t="s">
        <v>2446</v>
      </c>
    </row>
    <row r="945" spans="1:5" x14ac:dyDescent="0.3">
      <c r="A945" s="121">
        <v>935</v>
      </c>
      <c r="B945" s="122" t="s">
        <v>2312</v>
      </c>
      <c r="C945" s="123">
        <v>9107</v>
      </c>
      <c r="D945" s="122" t="s">
        <v>2447</v>
      </c>
      <c r="E945" s="122" t="s">
        <v>2448</v>
      </c>
    </row>
    <row r="946" spans="1:5" x14ac:dyDescent="0.3">
      <c r="A946" s="121">
        <v>936</v>
      </c>
      <c r="B946" s="122" t="s">
        <v>2312</v>
      </c>
      <c r="C946" s="123">
        <v>9108</v>
      </c>
      <c r="D946" s="122" t="s">
        <v>2449</v>
      </c>
      <c r="E946" s="122" t="s">
        <v>2450</v>
      </c>
    </row>
    <row r="947" spans="1:5" x14ac:dyDescent="0.3">
      <c r="A947" s="121">
        <v>937</v>
      </c>
      <c r="B947" s="122" t="s">
        <v>2312</v>
      </c>
      <c r="C947" s="123">
        <v>9109</v>
      </c>
      <c r="D947" s="122" t="s">
        <v>2451</v>
      </c>
      <c r="E947" s="122" t="s">
        <v>2452</v>
      </c>
    </row>
    <row r="948" spans="1:5" x14ac:dyDescent="0.3">
      <c r="A948" s="121">
        <v>938</v>
      </c>
      <c r="B948" s="122" t="s">
        <v>2312</v>
      </c>
      <c r="C948" s="123">
        <v>9110</v>
      </c>
      <c r="D948" s="122" t="s">
        <v>2453</v>
      </c>
      <c r="E948" s="122" t="s">
        <v>2454</v>
      </c>
    </row>
    <row r="949" spans="1:5" x14ac:dyDescent="0.3">
      <c r="A949" s="121">
        <v>939</v>
      </c>
      <c r="B949" s="122" t="s">
        <v>2312</v>
      </c>
      <c r="C949" s="123">
        <v>9111</v>
      </c>
      <c r="D949" s="122" t="s">
        <v>2455</v>
      </c>
      <c r="E949" s="122" t="s">
        <v>2456</v>
      </c>
    </row>
    <row r="950" spans="1:5" x14ac:dyDescent="0.3">
      <c r="A950" s="121">
        <v>940</v>
      </c>
      <c r="B950" s="122" t="s">
        <v>2312</v>
      </c>
      <c r="C950" s="123">
        <v>9112</v>
      </c>
      <c r="D950" s="122" t="s">
        <v>2457</v>
      </c>
      <c r="E950" s="122" t="s">
        <v>2458</v>
      </c>
    </row>
    <row r="951" spans="1:5" x14ac:dyDescent="0.3">
      <c r="A951" s="121">
        <v>941</v>
      </c>
      <c r="B951" s="122" t="s">
        <v>2312</v>
      </c>
      <c r="C951" s="123">
        <v>9113</v>
      </c>
      <c r="D951" s="122" t="s">
        <v>2459</v>
      </c>
      <c r="E951" s="122" t="s">
        <v>2460</v>
      </c>
    </row>
    <row r="952" spans="1:5" x14ac:dyDescent="0.3">
      <c r="A952" s="121">
        <v>942</v>
      </c>
      <c r="B952" s="122" t="s">
        <v>2312</v>
      </c>
      <c r="C952" s="123">
        <v>9114</v>
      </c>
      <c r="D952" s="122" t="s">
        <v>2461</v>
      </c>
      <c r="E952" s="122" t="s">
        <v>2462</v>
      </c>
    </row>
    <row r="953" spans="1:5" x14ac:dyDescent="0.3">
      <c r="A953" s="121">
        <v>943</v>
      </c>
      <c r="B953" s="122" t="s">
        <v>2312</v>
      </c>
      <c r="C953" s="123">
        <v>9115</v>
      </c>
      <c r="D953" s="122" t="s">
        <v>2463</v>
      </c>
      <c r="E953" s="122" t="s">
        <v>2464</v>
      </c>
    </row>
    <row r="954" spans="1:5" x14ac:dyDescent="0.3">
      <c r="A954" s="121">
        <v>944</v>
      </c>
      <c r="B954" s="122" t="s">
        <v>2312</v>
      </c>
      <c r="C954" s="123">
        <v>9116</v>
      </c>
      <c r="D954" s="122" t="s">
        <v>2465</v>
      </c>
      <c r="E954" s="122" t="s">
        <v>2466</v>
      </c>
    </row>
    <row r="955" spans="1:5" x14ac:dyDescent="0.3">
      <c r="A955" s="121">
        <v>945</v>
      </c>
      <c r="B955" s="122" t="s">
        <v>2312</v>
      </c>
      <c r="C955" s="123">
        <v>9117</v>
      </c>
      <c r="D955" s="122" t="s">
        <v>2467</v>
      </c>
      <c r="E955" s="122" t="s">
        <v>2468</v>
      </c>
    </row>
    <row r="956" spans="1:5" x14ac:dyDescent="0.3">
      <c r="A956" s="121">
        <v>946</v>
      </c>
      <c r="B956" s="122" t="s">
        <v>2312</v>
      </c>
      <c r="C956" s="123">
        <v>9118</v>
      </c>
      <c r="D956" s="122" t="s">
        <v>2469</v>
      </c>
      <c r="E956" s="122" t="s">
        <v>2470</v>
      </c>
    </row>
    <row r="957" spans="1:5" x14ac:dyDescent="0.3">
      <c r="A957" s="121">
        <v>947</v>
      </c>
      <c r="B957" s="122" t="s">
        <v>2312</v>
      </c>
      <c r="C957" s="123">
        <v>9119</v>
      </c>
      <c r="D957" s="122" t="s">
        <v>2471</v>
      </c>
      <c r="E957" s="122" t="s">
        <v>2472</v>
      </c>
    </row>
    <row r="958" spans="1:5" x14ac:dyDescent="0.3">
      <c r="A958" s="121">
        <v>948</v>
      </c>
      <c r="B958" s="122" t="s">
        <v>2312</v>
      </c>
      <c r="C958" s="123">
        <v>9120</v>
      </c>
      <c r="D958" s="122" t="s">
        <v>2473</v>
      </c>
      <c r="E958" s="122" t="s">
        <v>2474</v>
      </c>
    </row>
    <row r="959" spans="1:5" x14ac:dyDescent="0.3">
      <c r="A959" s="121">
        <v>949</v>
      </c>
      <c r="B959" s="122" t="s">
        <v>2312</v>
      </c>
      <c r="C959" s="123">
        <v>9121</v>
      </c>
      <c r="D959" s="122" t="s">
        <v>2475</v>
      </c>
      <c r="E959" s="122" t="s">
        <v>2476</v>
      </c>
    </row>
    <row r="960" spans="1:5" x14ac:dyDescent="0.3">
      <c r="A960" s="121">
        <v>950</v>
      </c>
      <c r="B960" s="122" t="s">
        <v>2312</v>
      </c>
      <c r="C960" s="123">
        <v>9122</v>
      </c>
      <c r="D960" s="122" t="s">
        <v>2477</v>
      </c>
      <c r="E960" s="122" t="s">
        <v>2478</v>
      </c>
    </row>
    <row r="961" spans="1:5" x14ac:dyDescent="0.3">
      <c r="A961" s="121">
        <v>951</v>
      </c>
      <c r="B961" s="122" t="s">
        <v>2312</v>
      </c>
      <c r="C961" s="123">
        <v>9123</v>
      </c>
      <c r="D961" s="122" t="s">
        <v>2479</v>
      </c>
      <c r="E961" s="122" t="s">
        <v>2480</v>
      </c>
    </row>
    <row r="962" spans="1:5" x14ac:dyDescent="0.3">
      <c r="A962" s="121">
        <v>952</v>
      </c>
      <c r="B962" s="122" t="s">
        <v>2312</v>
      </c>
      <c r="C962" s="123">
        <v>9124</v>
      </c>
      <c r="D962" s="122" t="s">
        <v>2481</v>
      </c>
      <c r="E962" s="122" t="s">
        <v>2482</v>
      </c>
    </row>
    <row r="963" spans="1:5" x14ac:dyDescent="0.3">
      <c r="A963" s="121">
        <v>953</v>
      </c>
      <c r="B963" s="122" t="s">
        <v>2312</v>
      </c>
      <c r="C963" s="123">
        <v>9125</v>
      </c>
      <c r="D963" s="122" t="s">
        <v>2483</v>
      </c>
      <c r="E963" s="122" t="s">
        <v>2484</v>
      </c>
    </row>
    <row r="964" spans="1:5" x14ac:dyDescent="0.3">
      <c r="A964" s="121">
        <v>954</v>
      </c>
      <c r="B964" s="122" t="s">
        <v>2312</v>
      </c>
      <c r="C964" s="123">
        <v>9126</v>
      </c>
      <c r="D964" s="122" t="s">
        <v>2485</v>
      </c>
      <c r="E964" s="122" t="s">
        <v>2486</v>
      </c>
    </row>
    <row r="965" spans="1:5" x14ac:dyDescent="0.3">
      <c r="A965" s="121">
        <v>955</v>
      </c>
      <c r="B965" s="122" t="s">
        <v>2312</v>
      </c>
      <c r="C965" s="123">
        <v>9127</v>
      </c>
      <c r="D965" s="122" t="s">
        <v>2487</v>
      </c>
      <c r="E965" s="122" t="s">
        <v>2488</v>
      </c>
    </row>
    <row r="966" spans="1:5" x14ac:dyDescent="0.3">
      <c r="A966" s="121">
        <v>956</v>
      </c>
      <c r="B966" s="122" t="s">
        <v>2312</v>
      </c>
      <c r="C966" s="123">
        <v>9128</v>
      </c>
      <c r="D966" s="122" t="s">
        <v>2489</v>
      </c>
      <c r="E966" s="122" t="s">
        <v>2490</v>
      </c>
    </row>
    <row r="967" spans="1:5" x14ac:dyDescent="0.3">
      <c r="A967" s="121">
        <v>957</v>
      </c>
      <c r="B967" s="122" t="s">
        <v>2312</v>
      </c>
      <c r="C967" s="123">
        <v>9129</v>
      </c>
      <c r="D967" s="122" t="s">
        <v>2491</v>
      </c>
      <c r="E967" s="122" t="s">
        <v>2492</v>
      </c>
    </row>
    <row r="968" spans="1:5" x14ac:dyDescent="0.3">
      <c r="A968" s="121">
        <v>958</v>
      </c>
      <c r="B968" s="122" t="s">
        <v>2312</v>
      </c>
      <c r="C968" s="123">
        <v>9130</v>
      </c>
      <c r="D968" s="122" t="s">
        <v>2493</v>
      </c>
      <c r="E968" s="122" t="s">
        <v>2494</v>
      </c>
    </row>
    <row r="969" spans="1:5" x14ac:dyDescent="0.3">
      <c r="A969" s="121">
        <v>959</v>
      </c>
      <c r="B969" s="122" t="s">
        <v>2312</v>
      </c>
      <c r="C969" s="123">
        <v>9131</v>
      </c>
      <c r="D969" s="122" t="s">
        <v>2495</v>
      </c>
      <c r="E969" s="122" t="s">
        <v>2496</v>
      </c>
    </row>
    <row r="970" spans="1:5" x14ac:dyDescent="0.3">
      <c r="A970" s="121">
        <v>960</v>
      </c>
      <c r="B970" s="122" t="s">
        <v>2312</v>
      </c>
      <c r="C970" s="123">
        <v>9132</v>
      </c>
      <c r="D970" s="122" t="s">
        <v>2497</v>
      </c>
      <c r="E970" s="122" t="s">
        <v>2498</v>
      </c>
    </row>
    <row r="971" spans="1:5" x14ac:dyDescent="0.3">
      <c r="A971" s="121">
        <v>961</v>
      </c>
      <c r="B971" s="122" t="s">
        <v>2312</v>
      </c>
      <c r="C971" s="123">
        <v>9133</v>
      </c>
      <c r="D971" s="122" t="s">
        <v>2499</v>
      </c>
      <c r="E971" s="122" t="s">
        <v>2500</v>
      </c>
    </row>
    <row r="972" spans="1:5" x14ac:dyDescent="0.3">
      <c r="A972" s="121">
        <v>962</v>
      </c>
      <c r="B972" s="122" t="s">
        <v>2312</v>
      </c>
      <c r="C972" s="123">
        <v>9134</v>
      </c>
      <c r="D972" s="122" t="s">
        <v>2501</v>
      </c>
      <c r="E972" s="122" t="s">
        <v>2502</v>
      </c>
    </row>
    <row r="973" spans="1:5" x14ac:dyDescent="0.3">
      <c r="A973" s="121">
        <v>963</v>
      </c>
      <c r="B973" s="122" t="s">
        <v>2312</v>
      </c>
      <c r="C973" s="123">
        <v>9135</v>
      </c>
      <c r="D973" s="122" t="s">
        <v>2503</v>
      </c>
      <c r="E973" s="122" t="s">
        <v>2504</v>
      </c>
    </row>
    <row r="974" spans="1:5" x14ac:dyDescent="0.3">
      <c r="A974" s="121">
        <v>964</v>
      </c>
      <c r="B974" s="122" t="s">
        <v>2312</v>
      </c>
      <c r="C974" s="123">
        <v>9136</v>
      </c>
      <c r="D974" s="122" t="s">
        <v>2505</v>
      </c>
      <c r="E974" s="122" t="s">
        <v>2506</v>
      </c>
    </row>
    <row r="975" spans="1:5" x14ac:dyDescent="0.3">
      <c r="A975" s="121">
        <v>965</v>
      </c>
      <c r="B975" s="122" t="s">
        <v>2312</v>
      </c>
      <c r="C975" s="123">
        <v>9137</v>
      </c>
      <c r="D975" s="122" t="s">
        <v>2507</v>
      </c>
      <c r="E975" s="122" t="s">
        <v>2508</v>
      </c>
    </row>
    <row r="976" spans="1:5" x14ac:dyDescent="0.3">
      <c r="A976" s="121">
        <v>966</v>
      </c>
      <c r="B976" s="122" t="s">
        <v>2312</v>
      </c>
      <c r="C976" s="123">
        <v>9138</v>
      </c>
      <c r="D976" s="122" t="s">
        <v>2509</v>
      </c>
      <c r="E976" s="122" t="s">
        <v>2510</v>
      </c>
    </row>
    <row r="977" spans="1:5" x14ac:dyDescent="0.3">
      <c r="A977" s="121">
        <v>967</v>
      </c>
      <c r="B977" s="122" t="s">
        <v>2312</v>
      </c>
      <c r="C977" s="123">
        <v>9139</v>
      </c>
      <c r="D977" s="122" t="s">
        <v>2511</v>
      </c>
      <c r="E977" s="122" t="s">
        <v>2512</v>
      </c>
    </row>
    <row r="978" spans="1:5" x14ac:dyDescent="0.3">
      <c r="A978" s="121">
        <v>968</v>
      </c>
      <c r="B978" s="122" t="s">
        <v>2312</v>
      </c>
      <c r="C978" s="123">
        <v>9140</v>
      </c>
      <c r="D978" s="122" t="s">
        <v>2513</v>
      </c>
      <c r="E978" s="122" t="s">
        <v>2514</v>
      </c>
    </row>
    <row r="979" spans="1:5" x14ac:dyDescent="0.3">
      <c r="A979" s="121">
        <v>969</v>
      </c>
      <c r="B979" s="122" t="s">
        <v>2312</v>
      </c>
      <c r="C979" s="123">
        <v>9141</v>
      </c>
      <c r="D979" s="122" t="s">
        <v>2515</v>
      </c>
      <c r="E979" s="122" t="s">
        <v>2516</v>
      </c>
    </row>
    <row r="980" spans="1:5" x14ac:dyDescent="0.3">
      <c r="A980" s="121">
        <v>970</v>
      </c>
      <c r="B980" s="122" t="s">
        <v>2312</v>
      </c>
      <c r="C980" s="123">
        <v>9142</v>
      </c>
      <c r="D980" s="122" t="s">
        <v>2517</v>
      </c>
      <c r="E980" s="122" t="s">
        <v>2518</v>
      </c>
    </row>
    <row r="981" spans="1:5" x14ac:dyDescent="0.3">
      <c r="A981" s="121">
        <v>971</v>
      </c>
      <c r="B981" s="122" t="s">
        <v>2312</v>
      </c>
      <c r="C981" s="123">
        <v>9143</v>
      </c>
      <c r="D981" s="122" t="s">
        <v>2519</v>
      </c>
      <c r="E981" s="122" t="s">
        <v>2520</v>
      </c>
    </row>
    <row r="982" spans="1:5" x14ac:dyDescent="0.3">
      <c r="A982" s="121">
        <v>972</v>
      </c>
      <c r="B982" s="122" t="s">
        <v>2312</v>
      </c>
      <c r="C982" s="123">
        <v>9144</v>
      </c>
      <c r="D982" s="122" t="s">
        <v>2521</v>
      </c>
      <c r="E982" s="122" t="s">
        <v>2522</v>
      </c>
    </row>
    <row r="983" spans="1:5" x14ac:dyDescent="0.3">
      <c r="A983" s="121">
        <v>973</v>
      </c>
      <c r="B983" s="122" t="s">
        <v>2312</v>
      </c>
      <c r="C983" s="123">
        <v>9145</v>
      </c>
      <c r="D983" s="122" t="s">
        <v>2523</v>
      </c>
      <c r="E983" s="122" t="s">
        <v>2524</v>
      </c>
    </row>
    <row r="984" spans="1:5" x14ac:dyDescent="0.3">
      <c r="A984" s="121">
        <v>974</v>
      </c>
      <c r="B984" s="122" t="s">
        <v>2312</v>
      </c>
      <c r="C984" s="123">
        <v>9146</v>
      </c>
      <c r="D984" s="122" t="s">
        <v>2525</v>
      </c>
      <c r="E984" s="122" t="s">
        <v>2526</v>
      </c>
    </row>
    <row r="985" spans="1:5" x14ac:dyDescent="0.3">
      <c r="A985" s="121">
        <v>975</v>
      </c>
      <c r="B985" s="122" t="s">
        <v>2312</v>
      </c>
      <c r="C985" s="123">
        <v>9147</v>
      </c>
      <c r="D985" s="122" t="s">
        <v>2527</v>
      </c>
      <c r="E985" s="122" t="s">
        <v>2528</v>
      </c>
    </row>
    <row r="986" spans="1:5" x14ac:dyDescent="0.3">
      <c r="A986" s="121">
        <v>976</v>
      </c>
      <c r="B986" s="122" t="s">
        <v>2312</v>
      </c>
      <c r="C986" s="123">
        <v>9148</v>
      </c>
      <c r="D986" s="122" t="s">
        <v>2529</v>
      </c>
      <c r="E986" s="122" t="s">
        <v>2530</v>
      </c>
    </row>
    <row r="987" spans="1:5" x14ac:dyDescent="0.3">
      <c r="A987" s="121">
        <v>977</v>
      </c>
      <c r="B987" s="122" t="s">
        <v>2312</v>
      </c>
      <c r="C987" s="123">
        <v>9149</v>
      </c>
      <c r="D987" s="122" t="s">
        <v>2531</v>
      </c>
      <c r="E987" s="122" t="s">
        <v>2532</v>
      </c>
    </row>
    <row r="988" spans="1:5" x14ac:dyDescent="0.3">
      <c r="A988" s="121">
        <v>978</v>
      </c>
      <c r="B988" s="122" t="s">
        <v>2312</v>
      </c>
      <c r="C988" s="123">
        <v>9150</v>
      </c>
      <c r="D988" s="122" t="s">
        <v>2533</v>
      </c>
      <c r="E988" s="122" t="s">
        <v>2534</v>
      </c>
    </row>
    <row r="989" spans="1:5" x14ac:dyDescent="0.3">
      <c r="A989" s="121">
        <v>979</v>
      </c>
      <c r="B989" s="122" t="s">
        <v>2312</v>
      </c>
      <c r="C989" s="123">
        <v>9151</v>
      </c>
      <c r="D989" s="122" t="s">
        <v>2535</v>
      </c>
      <c r="E989" s="122" t="s">
        <v>2536</v>
      </c>
    </row>
    <row r="990" spans="1:5" x14ac:dyDescent="0.3">
      <c r="A990" s="121">
        <v>980</v>
      </c>
      <c r="B990" s="122" t="s">
        <v>2312</v>
      </c>
      <c r="C990" s="123">
        <v>9152</v>
      </c>
      <c r="D990" s="122" t="s">
        <v>2537</v>
      </c>
      <c r="E990" s="122" t="s">
        <v>2538</v>
      </c>
    </row>
    <row r="991" spans="1:5" x14ac:dyDescent="0.3">
      <c r="A991" s="121">
        <v>981</v>
      </c>
      <c r="B991" s="122" t="s">
        <v>2312</v>
      </c>
      <c r="C991" s="123">
        <v>9153</v>
      </c>
      <c r="D991" s="122" t="s">
        <v>2539</v>
      </c>
      <c r="E991" s="122" t="s">
        <v>2540</v>
      </c>
    </row>
    <row r="992" spans="1:5" x14ac:dyDescent="0.3">
      <c r="A992" s="121">
        <v>982</v>
      </c>
      <c r="B992" s="122" t="s">
        <v>2312</v>
      </c>
      <c r="C992" s="123">
        <v>9154</v>
      </c>
      <c r="D992" s="122" t="s">
        <v>2541</v>
      </c>
      <c r="E992" s="122" t="s">
        <v>2542</v>
      </c>
    </row>
    <row r="993" spans="1:5" x14ac:dyDescent="0.3">
      <c r="A993" s="121">
        <v>983</v>
      </c>
      <c r="B993" s="122" t="s">
        <v>2312</v>
      </c>
      <c r="C993" s="123">
        <v>9155</v>
      </c>
      <c r="D993" s="122" t="s">
        <v>2543</v>
      </c>
      <c r="E993" s="122" t="s">
        <v>2544</v>
      </c>
    </row>
    <row r="994" spans="1:5" x14ac:dyDescent="0.3">
      <c r="A994" s="121">
        <v>984</v>
      </c>
      <c r="B994" s="122" t="s">
        <v>2312</v>
      </c>
      <c r="C994" s="123">
        <v>9156</v>
      </c>
      <c r="D994" s="122" t="s">
        <v>2545</v>
      </c>
      <c r="E994" s="122" t="s">
        <v>2546</v>
      </c>
    </row>
    <row r="995" spans="1:5" x14ac:dyDescent="0.3">
      <c r="A995" s="121">
        <v>985</v>
      </c>
      <c r="B995" s="122" t="s">
        <v>2312</v>
      </c>
      <c r="C995" s="123">
        <v>9157</v>
      </c>
      <c r="D995" s="122" t="s">
        <v>2547</v>
      </c>
      <c r="E995" s="122" t="s">
        <v>2548</v>
      </c>
    </row>
    <row r="996" spans="1:5" x14ac:dyDescent="0.3">
      <c r="A996" s="121">
        <v>986</v>
      </c>
      <c r="B996" s="122" t="s">
        <v>2312</v>
      </c>
      <c r="C996" s="123">
        <v>9158</v>
      </c>
      <c r="D996" s="122" t="s">
        <v>2549</v>
      </c>
      <c r="E996" s="122" t="s">
        <v>2550</v>
      </c>
    </row>
    <row r="997" spans="1:5" x14ac:dyDescent="0.3">
      <c r="A997" s="121">
        <v>987</v>
      </c>
      <c r="B997" s="122" t="s">
        <v>2312</v>
      </c>
      <c r="C997" s="123">
        <v>9159</v>
      </c>
      <c r="D997" s="122" t="s">
        <v>2551</v>
      </c>
      <c r="E997" s="122" t="s">
        <v>2552</v>
      </c>
    </row>
    <row r="998" spans="1:5" x14ac:dyDescent="0.3">
      <c r="A998" s="121">
        <v>988</v>
      </c>
      <c r="B998" s="122" t="s">
        <v>2312</v>
      </c>
      <c r="C998" s="123">
        <v>9160</v>
      </c>
      <c r="D998" s="122" t="s">
        <v>2553</v>
      </c>
      <c r="E998" s="122" t="s">
        <v>2554</v>
      </c>
    </row>
    <row r="999" spans="1:5" x14ac:dyDescent="0.3">
      <c r="A999" s="121">
        <v>989</v>
      </c>
      <c r="B999" s="122" t="s">
        <v>2312</v>
      </c>
      <c r="C999" s="123">
        <v>9161</v>
      </c>
      <c r="D999" s="122" t="s">
        <v>2555</v>
      </c>
      <c r="E999" s="122" t="s">
        <v>2556</v>
      </c>
    </row>
    <row r="1000" spans="1:5" x14ac:dyDescent="0.3">
      <c r="A1000" s="121">
        <v>990</v>
      </c>
      <c r="B1000" s="122" t="s">
        <v>2312</v>
      </c>
      <c r="C1000" s="123">
        <v>9162</v>
      </c>
      <c r="D1000" s="122" t="s">
        <v>2557</v>
      </c>
      <c r="E1000" s="122" t="s">
        <v>2558</v>
      </c>
    </row>
    <row r="1001" spans="1:5" x14ac:dyDescent="0.3">
      <c r="A1001" s="121">
        <v>991</v>
      </c>
      <c r="B1001" s="122" t="s">
        <v>2312</v>
      </c>
      <c r="C1001" s="123">
        <v>9163</v>
      </c>
      <c r="D1001" s="122" t="s">
        <v>2559</v>
      </c>
      <c r="E1001" s="122" t="s">
        <v>2560</v>
      </c>
    </row>
    <row r="1002" spans="1:5" x14ac:dyDescent="0.3">
      <c r="A1002" s="121">
        <v>992</v>
      </c>
      <c r="B1002" s="122" t="s">
        <v>2312</v>
      </c>
      <c r="C1002" s="123">
        <v>9164</v>
      </c>
      <c r="D1002" s="122" t="s">
        <v>2561</v>
      </c>
      <c r="E1002" s="122" t="s">
        <v>2562</v>
      </c>
    </row>
    <row r="1003" spans="1:5" x14ac:dyDescent="0.3">
      <c r="A1003" s="121">
        <v>993</v>
      </c>
      <c r="B1003" s="122" t="s">
        <v>2312</v>
      </c>
      <c r="C1003" s="123">
        <v>9165</v>
      </c>
      <c r="D1003" s="122" t="s">
        <v>2563</v>
      </c>
      <c r="E1003" s="122" t="s">
        <v>2564</v>
      </c>
    </row>
    <row r="1004" spans="1:5" x14ac:dyDescent="0.3">
      <c r="A1004" s="121">
        <v>994</v>
      </c>
      <c r="B1004" s="122" t="s">
        <v>2312</v>
      </c>
      <c r="C1004" s="123">
        <v>9166</v>
      </c>
      <c r="D1004" s="122" t="s">
        <v>2565</v>
      </c>
      <c r="E1004" s="122" t="s">
        <v>2566</v>
      </c>
    </row>
    <row r="1005" spans="1:5" x14ac:dyDescent="0.3">
      <c r="A1005" s="121">
        <v>995</v>
      </c>
      <c r="B1005" s="122" t="s">
        <v>2312</v>
      </c>
      <c r="C1005" s="123">
        <v>9167</v>
      </c>
      <c r="D1005" s="122" t="s">
        <v>2567</v>
      </c>
      <c r="E1005" s="122" t="s">
        <v>2568</v>
      </c>
    </row>
    <row r="1006" spans="1:5" x14ac:dyDescent="0.3">
      <c r="A1006" s="121">
        <v>996</v>
      </c>
      <c r="B1006" s="122" t="s">
        <v>2312</v>
      </c>
      <c r="C1006" s="123">
        <v>9168</v>
      </c>
      <c r="D1006" s="122" t="s">
        <v>2569</v>
      </c>
      <c r="E1006" s="122" t="s">
        <v>2570</v>
      </c>
    </row>
    <row r="1007" spans="1:5" x14ac:dyDescent="0.3">
      <c r="A1007" s="121">
        <v>997</v>
      </c>
      <c r="B1007" s="122" t="s">
        <v>2312</v>
      </c>
      <c r="C1007" s="123">
        <v>9169</v>
      </c>
      <c r="D1007" s="122" t="s">
        <v>2571</v>
      </c>
      <c r="E1007" s="122" t="s">
        <v>2572</v>
      </c>
    </row>
    <row r="1008" spans="1:5" x14ac:dyDescent="0.3">
      <c r="A1008" s="121">
        <v>998</v>
      </c>
      <c r="B1008" s="122" t="s">
        <v>2312</v>
      </c>
      <c r="C1008" s="123">
        <v>9170</v>
      </c>
      <c r="D1008" s="122" t="s">
        <v>2573</v>
      </c>
      <c r="E1008" s="122" t="s">
        <v>2574</v>
      </c>
    </row>
    <row r="1009" spans="1:5" x14ac:dyDescent="0.3">
      <c r="A1009" s="121">
        <v>999</v>
      </c>
      <c r="B1009" s="122" t="s">
        <v>2312</v>
      </c>
      <c r="C1009" s="123">
        <v>9171</v>
      </c>
      <c r="D1009" s="122" t="s">
        <v>2575</v>
      </c>
      <c r="E1009" s="122" t="s">
        <v>2576</v>
      </c>
    </row>
    <row r="1010" spans="1:5" x14ac:dyDescent="0.3">
      <c r="A1010" s="121">
        <v>1000</v>
      </c>
      <c r="B1010" s="122" t="s">
        <v>2312</v>
      </c>
      <c r="C1010" s="123">
        <v>9172</v>
      </c>
      <c r="D1010" s="122" t="s">
        <v>2577</v>
      </c>
      <c r="E1010" s="122" t="s">
        <v>2578</v>
      </c>
    </row>
    <row r="1011" spans="1:5" x14ac:dyDescent="0.3">
      <c r="A1011" s="121">
        <v>1001</v>
      </c>
      <c r="B1011" s="122" t="s">
        <v>2312</v>
      </c>
      <c r="C1011" s="123">
        <v>9173</v>
      </c>
      <c r="D1011" s="122" t="s">
        <v>2579</v>
      </c>
      <c r="E1011" s="122" t="s">
        <v>2580</v>
      </c>
    </row>
    <row r="1012" spans="1:5" x14ac:dyDescent="0.3">
      <c r="A1012" s="121">
        <v>1002</v>
      </c>
      <c r="B1012" s="122" t="s">
        <v>2312</v>
      </c>
      <c r="C1012" s="123">
        <v>9174</v>
      </c>
      <c r="D1012" s="122" t="s">
        <v>2581</v>
      </c>
      <c r="E1012" s="122" t="s">
        <v>2582</v>
      </c>
    </row>
    <row r="1013" spans="1:5" x14ac:dyDescent="0.3">
      <c r="A1013" s="121">
        <v>1003</v>
      </c>
      <c r="B1013" s="122" t="s">
        <v>2312</v>
      </c>
      <c r="C1013" s="123">
        <v>9175</v>
      </c>
      <c r="D1013" s="122" t="s">
        <v>2583</v>
      </c>
      <c r="E1013" s="122" t="s">
        <v>2584</v>
      </c>
    </row>
    <row r="1014" spans="1:5" x14ac:dyDescent="0.3">
      <c r="A1014" s="121">
        <v>1004</v>
      </c>
      <c r="B1014" s="122" t="s">
        <v>2312</v>
      </c>
      <c r="C1014" s="123">
        <v>9176</v>
      </c>
      <c r="D1014" s="122" t="s">
        <v>2585</v>
      </c>
      <c r="E1014" s="122" t="s">
        <v>2586</v>
      </c>
    </row>
    <row r="1015" spans="1:5" x14ac:dyDescent="0.3">
      <c r="A1015" s="121">
        <v>1005</v>
      </c>
      <c r="B1015" s="122" t="s">
        <v>2312</v>
      </c>
      <c r="C1015" s="123">
        <v>9177</v>
      </c>
      <c r="D1015" s="122" t="s">
        <v>2587</v>
      </c>
      <c r="E1015" s="122" t="s">
        <v>2588</v>
      </c>
    </row>
    <row r="1016" spans="1:5" x14ac:dyDescent="0.3">
      <c r="A1016" s="121">
        <v>1006</v>
      </c>
      <c r="B1016" s="122" t="s">
        <v>2312</v>
      </c>
      <c r="C1016" s="123">
        <v>9178</v>
      </c>
      <c r="D1016" s="122" t="s">
        <v>2589</v>
      </c>
      <c r="E1016" s="122" t="s">
        <v>2590</v>
      </c>
    </row>
    <row r="1017" spans="1:5" x14ac:dyDescent="0.3">
      <c r="A1017" s="121">
        <v>1007</v>
      </c>
      <c r="B1017" s="122" t="s">
        <v>2312</v>
      </c>
      <c r="C1017" s="123">
        <v>9179</v>
      </c>
      <c r="D1017" s="122" t="s">
        <v>2591</v>
      </c>
      <c r="E1017" s="122" t="s">
        <v>2592</v>
      </c>
    </row>
    <row r="1018" spans="1:5" x14ac:dyDescent="0.3">
      <c r="A1018" s="121">
        <v>1008</v>
      </c>
      <c r="B1018" s="122" t="s">
        <v>2312</v>
      </c>
      <c r="C1018" s="123">
        <v>9180</v>
      </c>
      <c r="D1018" s="122" t="s">
        <v>2593</v>
      </c>
      <c r="E1018" s="122" t="s">
        <v>2594</v>
      </c>
    </row>
    <row r="1019" spans="1:5" x14ac:dyDescent="0.3">
      <c r="A1019" s="121">
        <v>1009</v>
      </c>
      <c r="B1019" s="122" t="s">
        <v>2312</v>
      </c>
      <c r="C1019" s="123">
        <v>9181</v>
      </c>
      <c r="D1019" s="122" t="s">
        <v>2595</v>
      </c>
      <c r="E1019" s="122" t="s">
        <v>2596</v>
      </c>
    </row>
    <row r="1020" spans="1:5" x14ac:dyDescent="0.3">
      <c r="A1020" s="121">
        <v>1010</v>
      </c>
      <c r="B1020" s="122" t="s">
        <v>2312</v>
      </c>
      <c r="C1020" s="123">
        <v>9182</v>
      </c>
      <c r="D1020" s="122" t="s">
        <v>2597</v>
      </c>
      <c r="E1020" s="122" t="s">
        <v>2598</v>
      </c>
    </row>
    <row r="1021" spans="1:5" x14ac:dyDescent="0.3">
      <c r="A1021" s="121">
        <v>1011</v>
      </c>
      <c r="B1021" s="122" t="s">
        <v>2312</v>
      </c>
      <c r="C1021" s="123">
        <v>9183</v>
      </c>
      <c r="D1021" s="122" t="s">
        <v>2599</v>
      </c>
      <c r="E1021" s="122" t="s">
        <v>2600</v>
      </c>
    </row>
    <row r="1022" spans="1:5" x14ac:dyDescent="0.3">
      <c r="A1022" s="121">
        <v>1012</v>
      </c>
      <c r="B1022" s="122" t="s">
        <v>2312</v>
      </c>
      <c r="C1022" s="123">
        <v>9184</v>
      </c>
      <c r="D1022" s="122" t="s">
        <v>2601</v>
      </c>
      <c r="E1022" s="122" t="s">
        <v>2602</v>
      </c>
    </row>
    <row r="1023" spans="1:5" x14ac:dyDescent="0.3">
      <c r="A1023" s="121">
        <v>1013</v>
      </c>
      <c r="B1023" s="122" t="s">
        <v>2312</v>
      </c>
      <c r="C1023" s="123">
        <v>9185</v>
      </c>
      <c r="D1023" s="122" t="s">
        <v>2603</v>
      </c>
      <c r="E1023" s="122" t="s">
        <v>2604</v>
      </c>
    </row>
    <row r="1024" spans="1:5" x14ac:dyDescent="0.3">
      <c r="A1024" s="121">
        <v>1014</v>
      </c>
      <c r="B1024" s="122" t="s">
        <v>2312</v>
      </c>
      <c r="C1024" s="123">
        <v>9186</v>
      </c>
      <c r="D1024" s="122" t="s">
        <v>2605</v>
      </c>
      <c r="E1024" s="122" t="s">
        <v>2606</v>
      </c>
    </row>
    <row r="1025" spans="1:5" x14ac:dyDescent="0.3">
      <c r="A1025" s="121">
        <v>1015</v>
      </c>
      <c r="B1025" s="122" t="s">
        <v>2312</v>
      </c>
      <c r="C1025" s="123">
        <v>9187</v>
      </c>
      <c r="D1025" s="122" t="s">
        <v>2607</v>
      </c>
      <c r="E1025" s="122" t="s">
        <v>2608</v>
      </c>
    </row>
    <row r="1026" spans="1:5" x14ac:dyDescent="0.3">
      <c r="A1026" s="121">
        <v>1016</v>
      </c>
      <c r="B1026" s="122" t="s">
        <v>2312</v>
      </c>
      <c r="C1026" s="123">
        <v>9188</v>
      </c>
      <c r="D1026" s="122" t="s">
        <v>2609</v>
      </c>
      <c r="E1026" s="122" t="s">
        <v>2610</v>
      </c>
    </row>
    <row r="1027" spans="1:5" x14ac:dyDescent="0.3">
      <c r="A1027" s="121">
        <v>1017</v>
      </c>
      <c r="B1027" s="122" t="s">
        <v>2312</v>
      </c>
      <c r="C1027" s="123">
        <v>9189</v>
      </c>
      <c r="D1027" s="122" t="s">
        <v>2611</v>
      </c>
      <c r="E1027" s="122" t="s">
        <v>2612</v>
      </c>
    </row>
    <row r="1028" spans="1:5" x14ac:dyDescent="0.3">
      <c r="A1028" s="121">
        <v>1018</v>
      </c>
      <c r="B1028" s="122" t="s">
        <v>2312</v>
      </c>
      <c r="C1028" s="123">
        <v>9190</v>
      </c>
      <c r="D1028" s="122" t="s">
        <v>2613</v>
      </c>
      <c r="E1028" s="122" t="s">
        <v>2614</v>
      </c>
    </row>
    <row r="1029" spans="1:5" x14ac:dyDescent="0.3">
      <c r="A1029" s="121">
        <v>1019</v>
      </c>
      <c r="B1029" s="122" t="s">
        <v>2312</v>
      </c>
      <c r="C1029" s="123">
        <v>9191</v>
      </c>
      <c r="D1029" s="122" t="s">
        <v>2615</v>
      </c>
      <c r="E1029" s="122" t="s">
        <v>2616</v>
      </c>
    </row>
    <row r="1030" spans="1:5" x14ac:dyDescent="0.3">
      <c r="A1030" s="121">
        <v>1020</v>
      </c>
      <c r="B1030" s="122" t="s">
        <v>2312</v>
      </c>
      <c r="C1030" s="123">
        <v>9192</v>
      </c>
      <c r="D1030" s="122" t="s">
        <v>2617</v>
      </c>
      <c r="E1030" s="122" t="s">
        <v>2618</v>
      </c>
    </row>
    <row r="1031" spans="1:5" x14ac:dyDescent="0.3">
      <c r="A1031" s="121">
        <v>1021</v>
      </c>
      <c r="B1031" s="122" t="s">
        <v>2312</v>
      </c>
      <c r="C1031" s="123">
        <v>9193</v>
      </c>
      <c r="D1031" s="122" t="s">
        <v>2619</v>
      </c>
      <c r="E1031" s="122" t="s">
        <v>2620</v>
      </c>
    </row>
    <row r="1032" spans="1:5" x14ac:dyDescent="0.3">
      <c r="A1032" s="121">
        <v>1022</v>
      </c>
      <c r="B1032" s="122" t="s">
        <v>2312</v>
      </c>
      <c r="C1032" s="123">
        <v>9194</v>
      </c>
      <c r="D1032" s="122" t="s">
        <v>2621</v>
      </c>
      <c r="E1032" s="122" t="s">
        <v>2622</v>
      </c>
    </row>
    <row r="1033" spans="1:5" x14ac:dyDescent="0.3">
      <c r="A1033" s="121">
        <v>1023</v>
      </c>
      <c r="B1033" s="122" t="s">
        <v>2312</v>
      </c>
      <c r="C1033" s="123">
        <v>9195</v>
      </c>
      <c r="D1033" s="122" t="s">
        <v>2623</v>
      </c>
      <c r="E1033" s="122" t="s">
        <v>2624</v>
      </c>
    </row>
    <row r="1034" spans="1:5" x14ac:dyDescent="0.3">
      <c r="A1034" s="121">
        <v>1024</v>
      </c>
      <c r="B1034" s="122" t="s">
        <v>2312</v>
      </c>
      <c r="C1034" s="123">
        <v>9196</v>
      </c>
      <c r="D1034" s="122" t="s">
        <v>2625</v>
      </c>
      <c r="E1034" s="122" t="s">
        <v>2626</v>
      </c>
    </row>
    <row r="1035" spans="1:5" x14ac:dyDescent="0.3">
      <c r="A1035" s="121">
        <v>1025</v>
      </c>
      <c r="B1035" s="122" t="s">
        <v>2312</v>
      </c>
      <c r="C1035" s="123">
        <v>9197</v>
      </c>
      <c r="D1035" s="122" t="s">
        <v>2627</v>
      </c>
      <c r="E1035" s="122" t="s">
        <v>2628</v>
      </c>
    </row>
    <row r="1036" spans="1:5" x14ac:dyDescent="0.3">
      <c r="A1036" s="121">
        <v>1026</v>
      </c>
      <c r="B1036" s="122" t="s">
        <v>2312</v>
      </c>
      <c r="C1036" s="123">
        <v>9198</v>
      </c>
      <c r="D1036" s="122" t="s">
        <v>2629</v>
      </c>
      <c r="E1036" s="122" t="s">
        <v>2630</v>
      </c>
    </row>
    <row r="1037" spans="1:5" x14ac:dyDescent="0.3">
      <c r="A1037" s="121">
        <v>1027</v>
      </c>
      <c r="B1037" s="122" t="s">
        <v>2312</v>
      </c>
      <c r="C1037" s="123">
        <v>9199</v>
      </c>
      <c r="D1037" s="122" t="s">
        <v>2631</v>
      </c>
      <c r="E1037" s="122" t="s">
        <v>2632</v>
      </c>
    </row>
    <row r="1038" spans="1:5" x14ac:dyDescent="0.3">
      <c r="A1038" s="121">
        <v>1028</v>
      </c>
      <c r="B1038" s="122" t="s">
        <v>2312</v>
      </c>
      <c r="C1038" s="123">
        <v>9200</v>
      </c>
      <c r="D1038" s="122" t="s">
        <v>2633</v>
      </c>
      <c r="E1038" s="122" t="s">
        <v>2634</v>
      </c>
    </row>
    <row r="1039" spans="1:5" x14ac:dyDescent="0.3">
      <c r="A1039" s="121">
        <v>1029</v>
      </c>
      <c r="B1039" s="122" t="s">
        <v>2312</v>
      </c>
      <c r="C1039" s="123">
        <v>9201</v>
      </c>
      <c r="D1039" s="122" t="s">
        <v>2635</v>
      </c>
      <c r="E1039" s="122" t="s">
        <v>2636</v>
      </c>
    </row>
    <row r="1040" spans="1:5" x14ac:dyDescent="0.3">
      <c r="A1040" s="121">
        <v>1030</v>
      </c>
      <c r="B1040" s="122" t="s">
        <v>2312</v>
      </c>
      <c r="C1040" s="123">
        <v>9202</v>
      </c>
      <c r="D1040" s="122" t="s">
        <v>2637</v>
      </c>
      <c r="E1040" s="122" t="s">
        <v>2638</v>
      </c>
    </row>
    <row r="1041" spans="1:5" x14ac:dyDescent="0.3">
      <c r="A1041" s="121">
        <v>1031</v>
      </c>
      <c r="B1041" s="122" t="s">
        <v>2312</v>
      </c>
      <c r="C1041" s="123">
        <v>9203</v>
      </c>
      <c r="D1041" s="122" t="s">
        <v>2639</v>
      </c>
      <c r="E1041" s="122" t="s">
        <v>2640</v>
      </c>
    </row>
    <row r="1042" spans="1:5" x14ac:dyDescent="0.3">
      <c r="A1042" s="121">
        <v>1032</v>
      </c>
      <c r="B1042" s="122" t="s">
        <v>2312</v>
      </c>
      <c r="C1042" s="123">
        <v>9204</v>
      </c>
      <c r="D1042" s="122" t="s">
        <v>2641</v>
      </c>
      <c r="E1042" s="122" t="s">
        <v>2642</v>
      </c>
    </row>
    <row r="1043" spans="1:5" x14ac:dyDescent="0.3">
      <c r="A1043" s="121">
        <v>1033</v>
      </c>
      <c r="B1043" s="122" t="s">
        <v>2312</v>
      </c>
      <c r="C1043" s="123">
        <v>9205</v>
      </c>
      <c r="D1043" s="122" t="s">
        <v>2643</v>
      </c>
      <c r="E1043" s="122" t="s">
        <v>2644</v>
      </c>
    </row>
    <row r="1044" spans="1:5" x14ac:dyDescent="0.3">
      <c r="A1044" s="121">
        <v>1034</v>
      </c>
      <c r="B1044" s="122" t="s">
        <v>2312</v>
      </c>
      <c r="C1044" s="123">
        <v>9206</v>
      </c>
      <c r="D1044" s="122" t="s">
        <v>2645</v>
      </c>
      <c r="E1044" s="122" t="s">
        <v>2646</v>
      </c>
    </row>
    <row r="1045" spans="1:5" x14ac:dyDescent="0.3">
      <c r="A1045" s="121">
        <v>1035</v>
      </c>
      <c r="B1045" s="122" t="s">
        <v>2312</v>
      </c>
      <c r="C1045" s="123">
        <v>9207</v>
      </c>
      <c r="D1045" s="122" t="s">
        <v>2647</v>
      </c>
      <c r="E1045" s="122" t="s">
        <v>2648</v>
      </c>
    </row>
    <row r="1046" spans="1:5" x14ac:dyDescent="0.3">
      <c r="A1046" s="121">
        <v>1036</v>
      </c>
      <c r="B1046" s="122" t="s">
        <v>2312</v>
      </c>
      <c r="C1046" s="123">
        <v>9208</v>
      </c>
      <c r="D1046" s="122" t="s">
        <v>2649</v>
      </c>
      <c r="E1046" s="122" t="s">
        <v>2650</v>
      </c>
    </row>
    <row r="1047" spans="1:5" x14ac:dyDescent="0.3">
      <c r="A1047" s="121">
        <v>1037</v>
      </c>
      <c r="B1047" s="122" t="s">
        <v>2312</v>
      </c>
      <c r="C1047" s="123">
        <v>9209</v>
      </c>
      <c r="D1047" s="122" t="s">
        <v>2651</v>
      </c>
      <c r="E1047" s="122" t="s">
        <v>2652</v>
      </c>
    </row>
    <row r="1048" spans="1:5" x14ac:dyDescent="0.3">
      <c r="A1048" s="121">
        <v>1038</v>
      </c>
      <c r="B1048" s="122" t="s">
        <v>2312</v>
      </c>
      <c r="C1048" s="123">
        <v>9210</v>
      </c>
      <c r="D1048" s="122" t="s">
        <v>2653</v>
      </c>
      <c r="E1048" s="122" t="s">
        <v>2654</v>
      </c>
    </row>
    <row r="1049" spans="1:5" x14ac:dyDescent="0.3">
      <c r="A1049" s="121">
        <v>1039</v>
      </c>
      <c r="B1049" s="122" t="s">
        <v>2312</v>
      </c>
      <c r="C1049" s="123">
        <v>9211</v>
      </c>
      <c r="D1049" s="122" t="s">
        <v>2655</v>
      </c>
      <c r="E1049" s="122" t="s">
        <v>2656</v>
      </c>
    </row>
    <row r="1050" spans="1:5" x14ac:dyDescent="0.3">
      <c r="A1050" s="121">
        <v>1040</v>
      </c>
      <c r="B1050" s="122" t="s">
        <v>2312</v>
      </c>
      <c r="C1050" s="123">
        <v>9212</v>
      </c>
      <c r="D1050" s="122" t="s">
        <v>2657</v>
      </c>
      <c r="E1050" s="122" t="s">
        <v>2658</v>
      </c>
    </row>
    <row r="1051" spans="1:5" x14ac:dyDescent="0.3">
      <c r="A1051" s="121">
        <v>1041</v>
      </c>
      <c r="B1051" s="122" t="s">
        <v>2312</v>
      </c>
      <c r="C1051" s="123">
        <v>9213</v>
      </c>
      <c r="D1051" s="122" t="s">
        <v>2659</v>
      </c>
      <c r="E1051" s="122" t="s">
        <v>2660</v>
      </c>
    </row>
    <row r="1052" spans="1:5" x14ac:dyDescent="0.3">
      <c r="A1052" s="121">
        <v>1042</v>
      </c>
      <c r="B1052" s="122" t="s">
        <v>2312</v>
      </c>
      <c r="C1052" s="123">
        <v>9214</v>
      </c>
      <c r="D1052" s="122" t="s">
        <v>2661</v>
      </c>
      <c r="E1052" s="122" t="s">
        <v>2662</v>
      </c>
    </row>
    <row r="1053" spans="1:5" x14ac:dyDescent="0.3">
      <c r="A1053" s="121">
        <v>1043</v>
      </c>
      <c r="B1053" s="122" t="s">
        <v>2312</v>
      </c>
      <c r="C1053" s="123">
        <v>9215</v>
      </c>
      <c r="D1053" s="122" t="s">
        <v>2663</v>
      </c>
      <c r="E1053" s="122" t="s">
        <v>2664</v>
      </c>
    </row>
    <row r="1054" spans="1:5" x14ac:dyDescent="0.3">
      <c r="A1054" s="121">
        <v>1044</v>
      </c>
      <c r="B1054" s="122" t="s">
        <v>2312</v>
      </c>
      <c r="C1054" s="123">
        <v>9216</v>
      </c>
      <c r="D1054" s="122" t="s">
        <v>2665</v>
      </c>
      <c r="E1054" s="122" t="s">
        <v>2666</v>
      </c>
    </row>
    <row r="1055" spans="1:5" x14ac:dyDescent="0.3">
      <c r="A1055" s="121">
        <v>1045</v>
      </c>
      <c r="B1055" s="122" t="s">
        <v>2312</v>
      </c>
      <c r="C1055" s="123">
        <v>9217</v>
      </c>
      <c r="D1055" s="122" t="s">
        <v>2667</v>
      </c>
      <c r="E1055" s="122" t="s">
        <v>2668</v>
      </c>
    </row>
    <row r="1056" spans="1:5" x14ac:dyDescent="0.3">
      <c r="A1056" s="121">
        <v>1046</v>
      </c>
      <c r="B1056" s="122" t="s">
        <v>2312</v>
      </c>
      <c r="C1056" s="123">
        <v>9218</v>
      </c>
      <c r="D1056" s="122" t="s">
        <v>2669</v>
      </c>
      <c r="E1056" s="122" t="s">
        <v>2670</v>
      </c>
    </row>
    <row r="1057" spans="1:5" x14ac:dyDescent="0.3">
      <c r="A1057" s="121">
        <v>1047</v>
      </c>
      <c r="B1057" s="122" t="s">
        <v>2312</v>
      </c>
      <c r="C1057" s="123">
        <v>9219</v>
      </c>
      <c r="D1057" s="122" t="s">
        <v>2671</v>
      </c>
      <c r="E1057" s="122" t="s">
        <v>2672</v>
      </c>
    </row>
    <row r="1058" spans="1:5" x14ac:dyDescent="0.3">
      <c r="A1058" s="121">
        <v>1048</v>
      </c>
      <c r="B1058" s="122" t="s">
        <v>2312</v>
      </c>
      <c r="C1058" s="123">
        <v>9220</v>
      </c>
      <c r="D1058" s="122" t="s">
        <v>2673</v>
      </c>
      <c r="E1058" s="122" t="s">
        <v>2674</v>
      </c>
    </row>
    <row r="1059" spans="1:5" x14ac:dyDescent="0.3">
      <c r="A1059" s="121">
        <v>1049</v>
      </c>
      <c r="B1059" s="122" t="s">
        <v>2312</v>
      </c>
      <c r="C1059" s="123">
        <v>9221</v>
      </c>
      <c r="D1059" s="122" t="s">
        <v>2675</v>
      </c>
      <c r="E1059" s="122" t="s">
        <v>2676</v>
      </c>
    </row>
    <row r="1060" spans="1:5" x14ac:dyDescent="0.3">
      <c r="A1060" s="121">
        <v>1050</v>
      </c>
      <c r="B1060" s="122" t="s">
        <v>2312</v>
      </c>
      <c r="C1060" s="123">
        <v>9222</v>
      </c>
      <c r="D1060" s="122" t="s">
        <v>2677</v>
      </c>
      <c r="E1060" s="122" t="s">
        <v>2678</v>
      </c>
    </row>
    <row r="1061" spans="1:5" x14ac:dyDescent="0.3">
      <c r="A1061" s="121">
        <v>1051</v>
      </c>
      <c r="B1061" s="122" t="s">
        <v>2312</v>
      </c>
      <c r="C1061" s="123">
        <v>9223</v>
      </c>
      <c r="D1061" s="122" t="s">
        <v>2679</v>
      </c>
      <c r="E1061" s="122" t="s">
        <v>2680</v>
      </c>
    </row>
    <row r="1062" spans="1:5" x14ac:dyDescent="0.3">
      <c r="A1062" s="121">
        <v>1052</v>
      </c>
      <c r="B1062" s="122" t="s">
        <v>2312</v>
      </c>
      <c r="C1062" s="123">
        <v>9224</v>
      </c>
      <c r="D1062" s="122" t="s">
        <v>2681</v>
      </c>
      <c r="E1062" s="122" t="s">
        <v>2682</v>
      </c>
    </row>
    <row r="1063" spans="1:5" x14ac:dyDescent="0.3">
      <c r="A1063" s="121">
        <v>1053</v>
      </c>
      <c r="B1063" s="122" t="s">
        <v>2312</v>
      </c>
      <c r="C1063" s="123">
        <v>9225</v>
      </c>
      <c r="D1063" s="122" t="s">
        <v>2683</v>
      </c>
      <c r="E1063" s="122" t="s">
        <v>2684</v>
      </c>
    </row>
    <row r="1064" spans="1:5" x14ac:dyDescent="0.3">
      <c r="A1064" s="121">
        <v>1054</v>
      </c>
      <c r="B1064" s="122" t="s">
        <v>2312</v>
      </c>
      <c r="C1064" s="123">
        <v>9226</v>
      </c>
      <c r="D1064" s="122" t="s">
        <v>2685</v>
      </c>
      <c r="E1064" s="122" t="s">
        <v>2686</v>
      </c>
    </row>
    <row r="1065" spans="1:5" x14ac:dyDescent="0.3">
      <c r="A1065" s="121">
        <v>1055</v>
      </c>
      <c r="B1065" s="122" t="s">
        <v>2312</v>
      </c>
      <c r="C1065" s="123">
        <v>9227</v>
      </c>
      <c r="D1065" s="122" t="s">
        <v>2687</v>
      </c>
      <c r="E1065" s="122" t="s">
        <v>2688</v>
      </c>
    </row>
    <row r="1066" spans="1:5" x14ac:dyDescent="0.3">
      <c r="A1066" s="121">
        <v>1056</v>
      </c>
      <c r="B1066" s="122" t="s">
        <v>2312</v>
      </c>
      <c r="C1066" s="123">
        <v>9228</v>
      </c>
      <c r="D1066" s="122" t="s">
        <v>2689</v>
      </c>
      <c r="E1066" s="122" t="s">
        <v>2690</v>
      </c>
    </row>
    <row r="1067" spans="1:5" x14ac:dyDescent="0.3">
      <c r="A1067" s="121">
        <v>1057</v>
      </c>
      <c r="B1067" s="122" t="s">
        <v>2312</v>
      </c>
      <c r="C1067" s="123">
        <v>9229</v>
      </c>
      <c r="D1067" s="122" t="s">
        <v>2691</v>
      </c>
      <c r="E1067" s="122" t="s">
        <v>2692</v>
      </c>
    </row>
    <row r="1068" spans="1:5" x14ac:dyDescent="0.3">
      <c r="A1068" s="121">
        <v>1058</v>
      </c>
      <c r="B1068" s="122" t="s">
        <v>2312</v>
      </c>
      <c r="C1068" s="123">
        <v>9230</v>
      </c>
      <c r="D1068" s="122" t="s">
        <v>2693</v>
      </c>
      <c r="E1068" s="122" t="s">
        <v>2694</v>
      </c>
    </row>
    <row r="1069" spans="1:5" x14ac:dyDescent="0.3">
      <c r="A1069" s="121">
        <v>1059</v>
      </c>
      <c r="B1069" s="122" t="s">
        <v>2312</v>
      </c>
      <c r="C1069" s="123">
        <v>9231</v>
      </c>
      <c r="D1069" s="122" t="s">
        <v>2695</v>
      </c>
      <c r="E1069" s="122" t="s">
        <v>2696</v>
      </c>
    </row>
    <row r="1070" spans="1:5" x14ac:dyDescent="0.3">
      <c r="A1070" s="121">
        <v>1060</v>
      </c>
      <c r="B1070" s="122" t="s">
        <v>2312</v>
      </c>
      <c r="C1070" s="123">
        <v>9232</v>
      </c>
      <c r="D1070" s="122" t="s">
        <v>2697</v>
      </c>
      <c r="E1070" s="122" t="s">
        <v>2698</v>
      </c>
    </row>
    <row r="1071" spans="1:5" x14ac:dyDescent="0.3">
      <c r="A1071" s="121">
        <v>1061</v>
      </c>
      <c r="B1071" s="122" t="s">
        <v>2312</v>
      </c>
      <c r="C1071" s="123">
        <v>9233</v>
      </c>
      <c r="D1071" s="122" t="s">
        <v>2699</v>
      </c>
      <c r="E1071" s="122" t="s">
        <v>2700</v>
      </c>
    </row>
    <row r="1072" spans="1:5" x14ac:dyDescent="0.3">
      <c r="A1072" s="121">
        <v>1062</v>
      </c>
      <c r="B1072" s="122" t="s">
        <v>2312</v>
      </c>
      <c r="C1072" s="123">
        <v>9234</v>
      </c>
      <c r="D1072" s="122" t="s">
        <v>2701</v>
      </c>
      <c r="E1072" s="122" t="s">
        <v>2702</v>
      </c>
    </row>
    <row r="1073" spans="1:5" x14ac:dyDescent="0.3">
      <c r="A1073" s="121">
        <v>1063</v>
      </c>
      <c r="B1073" s="122" t="s">
        <v>2312</v>
      </c>
      <c r="C1073" s="123">
        <v>9235</v>
      </c>
      <c r="D1073" s="122" t="s">
        <v>2703</v>
      </c>
      <c r="E1073" s="122" t="s">
        <v>2704</v>
      </c>
    </row>
    <row r="1074" spans="1:5" x14ac:dyDescent="0.3">
      <c r="A1074" s="121">
        <v>1064</v>
      </c>
      <c r="B1074" s="122" t="s">
        <v>2312</v>
      </c>
      <c r="C1074" s="123">
        <v>9236</v>
      </c>
      <c r="D1074" s="122" t="s">
        <v>2705</v>
      </c>
      <c r="E1074" s="122" t="s">
        <v>2706</v>
      </c>
    </row>
    <row r="1075" spans="1:5" x14ac:dyDescent="0.3">
      <c r="A1075" s="121">
        <v>1065</v>
      </c>
      <c r="B1075" s="122" t="s">
        <v>2312</v>
      </c>
      <c r="C1075" s="123">
        <v>9237</v>
      </c>
      <c r="D1075" s="122" t="s">
        <v>2707</v>
      </c>
      <c r="E1075" s="122" t="s">
        <v>2708</v>
      </c>
    </row>
    <row r="1076" spans="1:5" x14ac:dyDescent="0.3">
      <c r="A1076" s="121">
        <v>1066</v>
      </c>
      <c r="B1076" s="122" t="s">
        <v>2312</v>
      </c>
      <c r="C1076" s="123">
        <v>9238</v>
      </c>
      <c r="D1076" s="122" t="s">
        <v>2709</v>
      </c>
      <c r="E1076" s="122" t="s">
        <v>2710</v>
      </c>
    </row>
    <row r="1077" spans="1:5" x14ac:dyDescent="0.3">
      <c r="A1077" s="121">
        <v>1067</v>
      </c>
      <c r="B1077" s="122" t="s">
        <v>2312</v>
      </c>
      <c r="C1077" s="123">
        <v>9239</v>
      </c>
      <c r="D1077" s="122" t="s">
        <v>2711</v>
      </c>
      <c r="E1077" s="122" t="s">
        <v>2712</v>
      </c>
    </row>
    <row r="1078" spans="1:5" x14ac:dyDescent="0.3">
      <c r="A1078" s="121">
        <v>1068</v>
      </c>
      <c r="B1078" s="122" t="s">
        <v>2312</v>
      </c>
      <c r="C1078" s="123">
        <v>9240</v>
      </c>
      <c r="D1078" s="122" t="s">
        <v>2713</v>
      </c>
      <c r="E1078" s="122" t="s">
        <v>2714</v>
      </c>
    </row>
    <row r="1079" spans="1:5" x14ac:dyDescent="0.3">
      <c r="A1079" s="121">
        <v>1069</v>
      </c>
      <c r="B1079" s="122" t="s">
        <v>2312</v>
      </c>
      <c r="C1079" s="123">
        <v>9241</v>
      </c>
      <c r="D1079" s="122" t="s">
        <v>2715</v>
      </c>
      <c r="E1079" s="122" t="s">
        <v>2716</v>
      </c>
    </row>
    <row r="1080" spans="1:5" x14ac:dyDescent="0.3">
      <c r="A1080" s="121">
        <v>1070</v>
      </c>
      <c r="B1080" s="122" t="s">
        <v>2312</v>
      </c>
      <c r="C1080" s="123">
        <v>9242</v>
      </c>
      <c r="D1080" s="122" t="s">
        <v>2717</v>
      </c>
      <c r="E1080" s="122" t="s">
        <v>2718</v>
      </c>
    </row>
    <row r="1081" spans="1:5" x14ac:dyDescent="0.3">
      <c r="A1081" s="121">
        <v>1071</v>
      </c>
      <c r="B1081" s="122" t="s">
        <v>2312</v>
      </c>
      <c r="C1081" s="123">
        <v>9243</v>
      </c>
      <c r="D1081" s="122" t="s">
        <v>2719</v>
      </c>
      <c r="E1081" s="122" t="s">
        <v>2720</v>
      </c>
    </row>
    <row r="1082" spans="1:5" x14ac:dyDescent="0.3">
      <c r="A1082" s="121">
        <v>1072</v>
      </c>
      <c r="B1082" s="122" t="s">
        <v>2312</v>
      </c>
      <c r="C1082" s="123">
        <v>9244</v>
      </c>
      <c r="D1082" s="122" t="s">
        <v>2721</v>
      </c>
      <c r="E1082" s="122" t="s">
        <v>2722</v>
      </c>
    </row>
    <row r="1083" spans="1:5" x14ac:dyDescent="0.3">
      <c r="A1083" s="121">
        <v>1073</v>
      </c>
      <c r="B1083" s="122" t="s">
        <v>2312</v>
      </c>
      <c r="C1083" s="123">
        <v>9245</v>
      </c>
      <c r="D1083" s="122" t="s">
        <v>2723</v>
      </c>
      <c r="E1083" s="122" t="s">
        <v>2724</v>
      </c>
    </row>
    <row r="1084" spans="1:5" x14ac:dyDescent="0.3">
      <c r="A1084" s="121">
        <v>1074</v>
      </c>
      <c r="B1084" s="122" t="s">
        <v>2312</v>
      </c>
      <c r="C1084" s="123">
        <v>9246</v>
      </c>
      <c r="D1084" s="122" t="s">
        <v>2725</v>
      </c>
      <c r="E1084" s="122" t="s">
        <v>2726</v>
      </c>
    </row>
    <row r="1085" spans="1:5" x14ac:dyDescent="0.3">
      <c r="A1085" s="121">
        <v>1075</v>
      </c>
      <c r="B1085" s="122" t="s">
        <v>2312</v>
      </c>
      <c r="C1085" s="123">
        <v>9247</v>
      </c>
      <c r="D1085" s="122" t="s">
        <v>2727</v>
      </c>
      <c r="E1085" s="122" t="s">
        <v>2728</v>
      </c>
    </row>
    <row r="1086" spans="1:5" x14ac:dyDescent="0.3">
      <c r="A1086" s="121">
        <v>1076</v>
      </c>
      <c r="B1086" s="122" t="s">
        <v>2312</v>
      </c>
      <c r="C1086" s="123">
        <v>9248</v>
      </c>
      <c r="D1086" s="122" t="s">
        <v>2729</v>
      </c>
      <c r="E1086" s="122" t="s">
        <v>2730</v>
      </c>
    </row>
    <row r="1087" spans="1:5" x14ac:dyDescent="0.3">
      <c r="A1087" s="121">
        <v>1077</v>
      </c>
      <c r="B1087" s="122" t="s">
        <v>2312</v>
      </c>
      <c r="C1087" s="123">
        <v>9249</v>
      </c>
      <c r="D1087" s="122" t="s">
        <v>2731</v>
      </c>
      <c r="E1087" s="122" t="s">
        <v>2732</v>
      </c>
    </row>
    <row r="1088" spans="1:5" x14ac:dyDescent="0.3">
      <c r="A1088" s="121">
        <v>1078</v>
      </c>
      <c r="B1088" s="122" t="s">
        <v>2312</v>
      </c>
      <c r="C1088" s="123">
        <v>9250</v>
      </c>
      <c r="D1088" s="122" t="s">
        <v>2733</v>
      </c>
      <c r="E1088" s="122" t="s">
        <v>2734</v>
      </c>
    </row>
    <row r="1089" spans="1:5" x14ac:dyDescent="0.3">
      <c r="A1089" s="121">
        <v>1079</v>
      </c>
      <c r="B1089" s="122" t="s">
        <v>2312</v>
      </c>
      <c r="C1089" s="123">
        <v>9251</v>
      </c>
      <c r="D1089" s="122" t="s">
        <v>2735</v>
      </c>
      <c r="E1089" s="122" t="s">
        <v>2736</v>
      </c>
    </row>
    <row r="1090" spans="1:5" x14ac:dyDescent="0.3">
      <c r="A1090" s="121">
        <v>1080</v>
      </c>
      <c r="B1090" s="122" t="s">
        <v>2312</v>
      </c>
      <c r="C1090" s="123">
        <v>9252</v>
      </c>
      <c r="D1090" s="122" t="s">
        <v>2737</v>
      </c>
      <c r="E1090" s="122" t="s">
        <v>2738</v>
      </c>
    </row>
    <row r="1091" spans="1:5" x14ac:dyDescent="0.3">
      <c r="A1091" s="121">
        <v>1081</v>
      </c>
      <c r="B1091" s="122" t="s">
        <v>2312</v>
      </c>
      <c r="C1091" s="123">
        <v>9253</v>
      </c>
      <c r="D1091" s="122" t="s">
        <v>2739</v>
      </c>
      <c r="E1091" s="122" t="s">
        <v>2740</v>
      </c>
    </row>
    <row r="1092" spans="1:5" x14ac:dyDescent="0.3">
      <c r="A1092" s="121">
        <v>1082</v>
      </c>
      <c r="B1092" s="122" t="s">
        <v>2312</v>
      </c>
      <c r="C1092" s="123">
        <v>9254</v>
      </c>
      <c r="D1092" s="122" t="s">
        <v>2741</v>
      </c>
      <c r="E1092" s="122" t="s">
        <v>2742</v>
      </c>
    </row>
    <row r="1093" spans="1:5" x14ac:dyDescent="0.3">
      <c r="A1093" s="121">
        <v>1083</v>
      </c>
      <c r="B1093" s="122" t="s">
        <v>2312</v>
      </c>
      <c r="C1093" s="123">
        <v>9255</v>
      </c>
      <c r="D1093" s="122" t="s">
        <v>2743</v>
      </c>
      <c r="E1093" s="122" t="s">
        <v>2744</v>
      </c>
    </row>
    <row r="1094" spans="1:5" x14ac:dyDescent="0.3">
      <c r="A1094" s="121">
        <v>1084</v>
      </c>
      <c r="B1094" s="122" t="s">
        <v>2312</v>
      </c>
      <c r="C1094" s="123">
        <v>9256</v>
      </c>
      <c r="D1094" s="122" t="s">
        <v>2745</v>
      </c>
      <c r="E1094" s="122" t="s">
        <v>2746</v>
      </c>
    </row>
    <row r="1095" spans="1:5" x14ac:dyDescent="0.3">
      <c r="A1095" s="121">
        <v>1085</v>
      </c>
      <c r="B1095" s="122" t="s">
        <v>2312</v>
      </c>
      <c r="C1095" s="123">
        <v>9257</v>
      </c>
      <c r="D1095" s="122" t="s">
        <v>2747</v>
      </c>
      <c r="E1095" s="122" t="s">
        <v>2748</v>
      </c>
    </row>
    <row r="1096" spans="1:5" x14ac:dyDescent="0.3">
      <c r="A1096" s="121">
        <v>1086</v>
      </c>
      <c r="B1096" s="122" t="s">
        <v>2312</v>
      </c>
      <c r="C1096" s="123">
        <v>9258</v>
      </c>
      <c r="D1096" s="122" t="s">
        <v>2749</v>
      </c>
      <c r="E1096" s="122" t="s">
        <v>2750</v>
      </c>
    </row>
    <row r="1097" spans="1:5" x14ac:dyDescent="0.3">
      <c r="A1097" s="121">
        <v>1087</v>
      </c>
      <c r="B1097" s="122" t="s">
        <v>2312</v>
      </c>
      <c r="C1097" s="123">
        <v>9259</v>
      </c>
      <c r="D1097" s="122" t="s">
        <v>2751</v>
      </c>
      <c r="E1097" s="122" t="s">
        <v>2752</v>
      </c>
    </row>
    <row r="1098" spans="1:5" x14ac:dyDescent="0.3">
      <c r="A1098" s="121">
        <v>1088</v>
      </c>
      <c r="B1098" s="122" t="s">
        <v>2312</v>
      </c>
      <c r="C1098" s="123">
        <v>9260</v>
      </c>
      <c r="D1098" s="122" t="s">
        <v>2753</v>
      </c>
      <c r="E1098" s="122" t="s">
        <v>2754</v>
      </c>
    </row>
    <row r="1099" spans="1:5" x14ac:dyDescent="0.3">
      <c r="A1099" s="121">
        <v>1089</v>
      </c>
      <c r="B1099" s="122" t="s">
        <v>2312</v>
      </c>
      <c r="C1099" s="123">
        <v>9261</v>
      </c>
      <c r="D1099" s="122" t="s">
        <v>2755</v>
      </c>
      <c r="E1099" s="122" t="s">
        <v>2756</v>
      </c>
    </row>
    <row r="1100" spans="1:5" x14ac:dyDescent="0.3">
      <c r="A1100" s="121">
        <v>1090</v>
      </c>
      <c r="B1100" s="122" t="s">
        <v>2312</v>
      </c>
      <c r="C1100" s="123">
        <v>9262</v>
      </c>
      <c r="D1100" s="122" t="s">
        <v>2757</v>
      </c>
      <c r="E1100" s="122" t="s">
        <v>2758</v>
      </c>
    </row>
    <row r="1101" spans="1:5" x14ac:dyDescent="0.3">
      <c r="A1101" s="121">
        <v>1091</v>
      </c>
      <c r="B1101" s="122" t="s">
        <v>2312</v>
      </c>
      <c r="C1101" s="123">
        <v>9263</v>
      </c>
      <c r="D1101" s="122" t="s">
        <v>2759</v>
      </c>
      <c r="E1101" s="122" t="s">
        <v>2760</v>
      </c>
    </row>
    <row r="1102" spans="1:5" x14ac:dyDescent="0.3">
      <c r="A1102" s="121">
        <v>1092</v>
      </c>
      <c r="B1102" s="122" t="s">
        <v>2312</v>
      </c>
      <c r="C1102" s="123">
        <v>9264</v>
      </c>
      <c r="D1102" s="122" t="s">
        <v>2761</v>
      </c>
      <c r="E1102" s="122" t="s">
        <v>2762</v>
      </c>
    </row>
    <row r="1103" spans="1:5" x14ac:dyDescent="0.3">
      <c r="A1103" s="121">
        <v>1093</v>
      </c>
      <c r="B1103" s="122" t="s">
        <v>2312</v>
      </c>
      <c r="C1103" s="123">
        <v>9265</v>
      </c>
      <c r="D1103" s="122" t="s">
        <v>2763</v>
      </c>
      <c r="E1103" s="122" t="s">
        <v>2764</v>
      </c>
    </row>
    <row r="1104" spans="1:5" x14ac:dyDescent="0.3">
      <c r="A1104" s="121">
        <v>1094</v>
      </c>
      <c r="B1104" s="122" t="s">
        <v>2312</v>
      </c>
      <c r="C1104" s="123">
        <v>9266</v>
      </c>
      <c r="D1104" s="122" t="s">
        <v>2765</v>
      </c>
      <c r="E1104" s="122" t="s">
        <v>2766</v>
      </c>
    </row>
    <row r="1105" spans="1:5" x14ac:dyDescent="0.3">
      <c r="A1105" s="121">
        <v>1095</v>
      </c>
      <c r="B1105" s="122" t="s">
        <v>2312</v>
      </c>
      <c r="C1105" s="123">
        <v>9267</v>
      </c>
      <c r="D1105" s="122" t="s">
        <v>2767</v>
      </c>
      <c r="E1105" s="122" t="s">
        <v>2768</v>
      </c>
    </row>
    <row r="1106" spans="1:5" x14ac:dyDescent="0.3">
      <c r="A1106" s="121">
        <v>1096</v>
      </c>
      <c r="B1106" s="122" t="s">
        <v>2312</v>
      </c>
      <c r="C1106" s="123">
        <v>9268</v>
      </c>
      <c r="D1106" s="122" t="s">
        <v>2769</v>
      </c>
      <c r="E1106" s="122" t="s">
        <v>2770</v>
      </c>
    </row>
    <row r="1107" spans="1:5" x14ac:dyDescent="0.3">
      <c r="A1107" s="121">
        <v>1097</v>
      </c>
      <c r="B1107" s="122" t="s">
        <v>2312</v>
      </c>
      <c r="C1107" s="123">
        <v>9269</v>
      </c>
      <c r="D1107" s="122" t="s">
        <v>2771</v>
      </c>
      <c r="E1107" s="122" t="s">
        <v>2772</v>
      </c>
    </row>
    <row r="1108" spans="1:5" x14ac:dyDescent="0.3">
      <c r="A1108" s="121">
        <v>1098</v>
      </c>
      <c r="B1108" s="122" t="s">
        <v>2312</v>
      </c>
      <c r="C1108" s="123">
        <v>9270</v>
      </c>
      <c r="D1108" s="122" t="s">
        <v>2773</v>
      </c>
      <c r="E1108" s="122" t="s">
        <v>2774</v>
      </c>
    </row>
    <row r="1109" spans="1:5" x14ac:dyDescent="0.3">
      <c r="A1109" s="121">
        <v>1099</v>
      </c>
      <c r="B1109" s="122" t="s">
        <v>2312</v>
      </c>
      <c r="C1109" s="123">
        <v>9271</v>
      </c>
      <c r="D1109" s="122" t="s">
        <v>2775</v>
      </c>
      <c r="E1109" s="122" t="s">
        <v>2776</v>
      </c>
    </row>
    <row r="1110" spans="1:5" x14ac:dyDescent="0.3">
      <c r="A1110" s="121">
        <v>1100</v>
      </c>
      <c r="B1110" s="122" t="s">
        <v>2312</v>
      </c>
      <c r="C1110" s="123">
        <v>9272</v>
      </c>
      <c r="D1110" s="122" t="s">
        <v>2777</v>
      </c>
      <c r="E1110" s="122" t="s">
        <v>2778</v>
      </c>
    </row>
    <row r="1111" spans="1:5" x14ac:dyDescent="0.3">
      <c r="A1111" s="121">
        <v>1101</v>
      </c>
      <c r="B1111" s="122" t="s">
        <v>2312</v>
      </c>
      <c r="C1111" s="123">
        <v>9273</v>
      </c>
      <c r="D1111" s="122" t="s">
        <v>2779</v>
      </c>
      <c r="E1111" s="122" t="s">
        <v>2780</v>
      </c>
    </row>
    <row r="1112" spans="1:5" x14ac:dyDescent="0.3">
      <c r="A1112" s="121">
        <v>1102</v>
      </c>
      <c r="B1112" s="122" t="s">
        <v>2312</v>
      </c>
      <c r="C1112" s="123">
        <v>9274</v>
      </c>
      <c r="D1112" s="122" t="s">
        <v>2781</v>
      </c>
      <c r="E1112" s="122" t="s">
        <v>2782</v>
      </c>
    </row>
    <row r="1113" spans="1:5" x14ac:dyDescent="0.3">
      <c r="A1113" s="121">
        <v>1103</v>
      </c>
      <c r="B1113" s="122" t="s">
        <v>2312</v>
      </c>
      <c r="C1113" s="123">
        <v>9275</v>
      </c>
      <c r="D1113" s="122" t="s">
        <v>2783</v>
      </c>
      <c r="E1113" s="122" t="s">
        <v>2784</v>
      </c>
    </row>
    <row r="1114" spans="1:5" x14ac:dyDescent="0.3">
      <c r="A1114" s="121">
        <v>1104</v>
      </c>
      <c r="B1114" s="122" t="s">
        <v>2312</v>
      </c>
      <c r="C1114" s="123">
        <v>9276</v>
      </c>
      <c r="D1114" s="122" t="s">
        <v>2785</v>
      </c>
      <c r="E1114" s="122" t="s">
        <v>2786</v>
      </c>
    </row>
    <row r="1115" spans="1:5" x14ac:dyDescent="0.3">
      <c r="A1115" s="121">
        <v>1105</v>
      </c>
      <c r="B1115" s="122" t="s">
        <v>2312</v>
      </c>
      <c r="C1115" s="123">
        <v>9277</v>
      </c>
      <c r="D1115" s="122" t="s">
        <v>2787</v>
      </c>
      <c r="E1115" s="122" t="s">
        <v>2788</v>
      </c>
    </row>
    <row r="1116" spans="1:5" x14ac:dyDescent="0.3">
      <c r="A1116" s="121">
        <v>1106</v>
      </c>
      <c r="B1116" s="122" t="s">
        <v>2312</v>
      </c>
      <c r="C1116" s="123">
        <v>9278</v>
      </c>
      <c r="D1116" s="122" t="s">
        <v>2789</v>
      </c>
      <c r="E1116" s="122" t="s">
        <v>2790</v>
      </c>
    </row>
    <row r="1117" spans="1:5" x14ac:dyDescent="0.3">
      <c r="A1117" s="121">
        <v>1107</v>
      </c>
      <c r="B1117" s="122" t="s">
        <v>2312</v>
      </c>
      <c r="C1117" s="123">
        <v>9279</v>
      </c>
      <c r="D1117" s="122" t="s">
        <v>2791</v>
      </c>
      <c r="E1117" s="122" t="s">
        <v>2792</v>
      </c>
    </row>
    <row r="1118" spans="1:5" x14ac:dyDescent="0.3">
      <c r="A1118" s="121">
        <v>1108</v>
      </c>
      <c r="B1118" s="122" t="s">
        <v>2312</v>
      </c>
      <c r="C1118" s="123">
        <v>9280</v>
      </c>
      <c r="D1118" s="122" t="s">
        <v>2793</v>
      </c>
      <c r="E1118" s="122" t="s">
        <v>2794</v>
      </c>
    </row>
    <row r="1119" spans="1:5" x14ac:dyDescent="0.3">
      <c r="A1119" s="121">
        <v>1109</v>
      </c>
      <c r="B1119" s="122" t="s">
        <v>2312</v>
      </c>
      <c r="C1119" s="123">
        <v>9281</v>
      </c>
      <c r="D1119" s="122" t="s">
        <v>2795</v>
      </c>
      <c r="E1119" s="122" t="s">
        <v>2796</v>
      </c>
    </row>
    <row r="1120" spans="1:5" x14ac:dyDescent="0.3">
      <c r="A1120" s="121">
        <v>1110</v>
      </c>
      <c r="B1120" s="122" t="s">
        <v>2312</v>
      </c>
      <c r="C1120" s="123">
        <v>9282</v>
      </c>
      <c r="D1120" s="122" t="s">
        <v>2797</v>
      </c>
      <c r="E1120" s="122" t="s">
        <v>2798</v>
      </c>
    </row>
    <row r="1121" spans="1:5" x14ac:dyDescent="0.3">
      <c r="A1121" s="121">
        <v>1111</v>
      </c>
      <c r="B1121" s="122" t="s">
        <v>2312</v>
      </c>
      <c r="C1121" s="123">
        <v>9283</v>
      </c>
      <c r="D1121" s="122" t="s">
        <v>2799</v>
      </c>
      <c r="E1121" s="122" t="s">
        <v>2800</v>
      </c>
    </row>
    <row r="1122" spans="1:5" x14ac:dyDescent="0.3">
      <c r="A1122" s="121">
        <v>1112</v>
      </c>
      <c r="B1122" s="122" t="s">
        <v>2312</v>
      </c>
      <c r="C1122" s="123">
        <v>9284</v>
      </c>
      <c r="D1122" s="122" t="s">
        <v>2801</v>
      </c>
      <c r="E1122" s="122" t="s">
        <v>2802</v>
      </c>
    </row>
    <row r="1123" spans="1:5" x14ac:dyDescent="0.3">
      <c r="A1123" s="121">
        <v>1113</v>
      </c>
      <c r="B1123" s="122" t="s">
        <v>2312</v>
      </c>
      <c r="C1123" s="123">
        <v>9285</v>
      </c>
      <c r="D1123" s="122" t="s">
        <v>2803</v>
      </c>
      <c r="E1123" s="122" t="s">
        <v>2804</v>
      </c>
    </row>
    <row r="1124" spans="1:5" x14ac:dyDescent="0.3">
      <c r="A1124" s="121">
        <v>1114</v>
      </c>
      <c r="B1124" s="122" t="s">
        <v>2312</v>
      </c>
      <c r="C1124" s="123">
        <v>9286</v>
      </c>
      <c r="D1124" s="122" t="s">
        <v>2805</v>
      </c>
      <c r="E1124" s="122" t="s">
        <v>2806</v>
      </c>
    </row>
    <row r="1125" spans="1:5" x14ac:dyDescent="0.3">
      <c r="A1125" s="121">
        <v>1115</v>
      </c>
      <c r="B1125" s="122" t="s">
        <v>2312</v>
      </c>
      <c r="C1125" s="123">
        <v>9287</v>
      </c>
      <c r="D1125" s="122" t="s">
        <v>2807</v>
      </c>
      <c r="E1125" s="122" t="s">
        <v>2808</v>
      </c>
    </row>
    <row r="1126" spans="1:5" x14ac:dyDescent="0.3">
      <c r="A1126" s="121">
        <v>1116</v>
      </c>
      <c r="B1126" s="122" t="s">
        <v>2312</v>
      </c>
      <c r="C1126" s="123">
        <v>9288</v>
      </c>
      <c r="D1126" s="122" t="s">
        <v>2809</v>
      </c>
      <c r="E1126" s="122" t="s">
        <v>2810</v>
      </c>
    </row>
    <row r="1127" spans="1:5" x14ac:dyDescent="0.3">
      <c r="A1127" s="121">
        <v>1117</v>
      </c>
      <c r="B1127" s="122" t="s">
        <v>2312</v>
      </c>
      <c r="C1127" s="123">
        <v>9289</v>
      </c>
      <c r="D1127" s="122" t="s">
        <v>2811</v>
      </c>
      <c r="E1127" s="122" t="s">
        <v>2812</v>
      </c>
    </row>
    <row r="1128" spans="1:5" x14ac:dyDescent="0.3">
      <c r="A1128" s="121">
        <v>1118</v>
      </c>
      <c r="B1128" s="122" t="s">
        <v>2312</v>
      </c>
      <c r="C1128" s="123">
        <v>9290</v>
      </c>
      <c r="D1128" s="122" t="s">
        <v>2813</v>
      </c>
      <c r="E1128" s="122" t="s">
        <v>2814</v>
      </c>
    </row>
    <row r="1129" spans="1:5" x14ac:dyDescent="0.3">
      <c r="A1129" s="121">
        <v>1119</v>
      </c>
      <c r="B1129" s="122" t="s">
        <v>2312</v>
      </c>
      <c r="C1129" s="123">
        <v>9291</v>
      </c>
      <c r="D1129" s="122" t="s">
        <v>2815</v>
      </c>
      <c r="E1129" s="122" t="s">
        <v>2816</v>
      </c>
    </row>
    <row r="1130" spans="1:5" x14ac:dyDescent="0.3">
      <c r="A1130" s="121">
        <v>1120</v>
      </c>
      <c r="B1130" s="122" t="s">
        <v>2312</v>
      </c>
      <c r="C1130" s="123">
        <v>9292</v>
      </c>
      <c r="D1130" s="122" t="s">
        <v>2817</v>
      </c>
      <c r="E1130" s="122" t="s">
        <v>2818</v>
      </c>
    </row>
    <row r="1131" spans="1:5" x14ac:dyDescent="0.3">
      <c r="A1131" s="121">
        <v>1121</v>
      </c>
      <c r="B1131" s="122" t="s">
        <v>2312</v>
      </c>
      <c r="C1131" s="123">
        <v>9293</v>
      </c>
      <c r="D1131" s="122" t="s">
        <v>2819</v>
      </c>
      <c r="E1131" s="122" t="s">
        <v>2820</v>
      </c>
    </row>
    <row r="1132" spans="1:5" x14ac:dyDescent="0.3">
      <c r="A1132" s="121">
        <v>1122</v>
      </c>
      <c r="B1132" s="122" t="s">
        <v>2312</v>
      </c>
      <c r="C1132" s="123">
        <v>9294</v>
      </c>
      <c r="D1132" s="122" t="s">
        <v>2821</v>
      </c>
      <c r="E1132" s="122" t="s">
        <v>2822</v>
      </c>
    </row>
    <row r="1133" spans="1:5" x14ac:dyDescent="0.3">
      <c r="A1133" s="121">
        <v>1123</v>
      </c>
      <c r="B1133" s="122" t="s">
        <v>2312</v>
      </c>
      <c r="C1133" s="123">
        <v>9295</v>
      </c>
      <c r="D1133" s="122" t="s">
        <v>2823</v>
      </c>
      <c r="E1133" s="122" t="s">
        <v>2824</v>
      </c>
    </row>
    <row r="1134" spans="1:5" x14ac:dyDescent="0.3">
      <c r="A1134" s="121">
        <v>1124</v>
      </c>
      <c r="B1134" s="122" t="s">
        <v>2312</v>
      </c>
      <c r="C1134" s="123">
        <v>9296</v>
      </c>
      <c r="D1134" s="122" t="s">
        <v>2825</v>
      </c>
      <c r="E1134" s="122" t="s">
        <v>2826</v>
      </c>
    </row>
    <row r="1135" spans="1:5" x14ac:dyDescent="0.3">
      <c r="A1135" s="121">
        <v>1125</v>
      </c>
      <c r="B1135" s="122" t="s">
        <v>2312</v>
      </c>
      <c r="C1135" s="123">
        <v>9297</v>
      </c>
      <c r="D1135" s="122" t="s">
        <v>2827</v>
      </c>
      <c r="E1135" s="122" t="s">
        <v>2828</v>
      </c>
    </row>
    <row r="1136" spans="1:5" x14ac:dyDescent="0.3">
      <c r="A1136" s="121">
        <v>1126</v>
      </c>
      <c r="B1136" s="122" t="s">
        <v>2312</v>
      </c>
      <c r="C1136" s="123">
        <v>9298</v>
      </c>
      <c r="D1136" s="122" t="s">
        <v>2829</v>
      </c>
      <c r="E1136" s="122" t="s">
        <v>2830</v>
      </c>
    </row>
    <row r="1137" spans="1:5" x14ac:dyDescent="0.3">
      <c r="A1137" s="121">
        <v>1127</v>
      </c>
      <c r="B1137" s="122" t="s">
        <v>2312</v>
      </c>
      <c r="C1137" s="123">
        <v>9299</v>
      </c>
      <c r="D1137" s="122" t="s">
        <v>2831</v>
      </c>
      <c r="E1137" s="122" t="s">
        <v>2832</v>
      </c>
    </row>
    <row r="1138" spans="1:5" x14ac:dyDescent="0.3">
      <c r="A1138" s="121">
        <v>1128</v>
      </c>
      <c r="B1138" s="122" t="s">
        <v>2312</v>
      </c>
      <c r="C1138" s="123">
        <v>9300</v>
      </c>
      <c r="D1138" s="122" t="s">
        <v>2833</v>
      </c>
      <c r="E1138" s="122" t="s">
        <v>2834</v>
      </c>
    </row>
    <row r="1139" spans="1:5" x14ac:dyDescent="0.3">
      <c r="A1139" s="121">
        <v>1129</v>
      </c>
      <c r="B1139" s="122" t="s">
        <v>2312</v>
      </c>
      <c r="C1139" s="123">
        <v>9301</v>
      </c>
      <c r="D1139" s="122" t="s">
        <v>2835</v>
      </c>
      <c r="E1139" s="122" t="s">
        <v>2836</v>
      </c>
    </row>
    <row r="1140" spans="1:5" x14ac:dyDescent="0.3">
      <c r="A1140" s="121">
        <v>1130</v>
      </c>
      <c r="B1140" s="122" t="s">
        <v>2312</v>
      </c>
      <c r="C1140" s="123">
        <v>9302</v>
      </c>
      <c r="D1140" s="122" t="s">
        <v>2837</v>
      </c>
      <c r="E1140" s="122" t="s">
        <v>2838</v>
      </c>
    </row>
    <row r="1141" spans="1:5" x14ac:dyDescent="0.3">
      <c r="A1141" s="121">
        <v>1131</v>
      </c>
      <c r="B1141" s="122" t="s">
        <v>2312</v>
      </c>
      <c r="C1141" s="123">
        <v>9303</v>
      </c>
      <c r="D1141" s="122" t="s">
        <v>2839</v>
      </c>
      <c r="E1141" s="122" t="s">
        <v>2840</v>
      </c>
    </row>
    <row r="1142" spans="1:5" x14ac:dyDescent="0.3">
      <c r="A1142" s="121">
        <v>1132</v>
      </c>
      <c r="B1142" s="122" t="s">
        <v>2312</v>
      </c>
      <c r="C1142" s="123">
        <v>9304</v>
      </c>
      <c r="D1142" s="122" t="s">
        <v>2841</v>
      </c>
      <c r="E1142" s="122" t="s">
        <v>2842</v>
      </c>
    </row>
    <row r="1143" spans="1:5" x14ac:dyDescent="0.3">
      <c r="A1143" s="121">
        <v>1133</v>
      </c>
      <c r="B1143" s="122" t="s">
        <v>2312</v>
      </c>
      <c r="C1143" s="123">
        <v>9305</v>
      </c>
      <c r="D1143" s="122" t="s">
        <v>2843</v>
      </c>
      <c r="E1143" s="122" t="s">
        <v>2844</v>
      </c>
    </row>
    <row r="1144" spans="1:5" x14ac:dyDescent="0.3">
      <c r="A1144" s="121">
        <v>1134</v>
      </c>
      <c r="B1144" s="122" t="s">
        <v>2312</v>
      </c>
      <c r="C1144" s="123">
        <v>9306</v>
      </c>
      <c r="D1144" s="122" t="s">
        <v>2845</v>
      </c>
      <c r="E1144" s="122" t="s">
        <v>2846</v>
      </c>
    </row>
    <row r="1145" spans="1:5" x14ac:dyDescent="0.3">
      <c r="A1145" s="121">
        <v>1135</v>
      </c>
      <c r="B1145" s="122" t="s">
        <v>2312</v>
      </c>
      <c r="C1145" s="123">
        <v>9307</v>
      </c>
      <c r="D1145" s="122" t="s">
        <v>2847</v>
      </c>
      <c r="E1145" s="122" t="s">
        <v>2848</v>
      </c>
    </row>
    <row r="1146" spans="1:5" x14ac:dyDescent="0.3">
      <c r="A1146" s="121">
        <v>1136</v>
      </c>
      <c r="B1146" s="122" t="s">
        <v>2312</v>
      </c>
      <c r="C1146" s="123">
        <v>9308</v>
      </c>
      <c r="D1146" s="122" t="s">
        <v>2849</v>
      </c>
      <c r="E1146" s="122" t="s">
        <v>2850</v>
      </c>
    </row>
    <row r="1147" spans="1:5" x14ac:dyDescent="0.3">
      <c r="A1147" s="121">
        <v>1137</v>
      </c>
      <c r="B1147" s="122" t="s">
        <v>2312</v>
      </c>
      <c r="C1147" s="123">
        <v>9309</v>
      </c>
      <c r="D1147" s="122" t="s">
        <v>2851</v>
      </c>
      <c r="E1147" s="122" t="s">
        <v>2852</v>
      </c>
    </row>
    <row r="1148" spans="1:5" x14ac:dyDescent="0.3">
      <c r="A1148" s="121">
        <v>1138</v>
      </c>
      <c r="B1148" s="122" t="s">
        <v>2312</v>
      </c>
      <c r="C1148" s="123">
        <v>9310</v>
      </c>
      <c r="D1148" s="122" t="s">
        <v>2853</v>
      </c>
      <c r="E1148" s="122" t="s">
        <v>2854</v>
      </c>
    </row>
    <row r="1149" spans="1:5" x14ac:dyDescent="0.3">
      <c r="A1149" s="121">
        <v>1139</v>
      </c>
      <c r="B1149" s="122" t="s">
        <v>2312</v>
      </c>
      <c r="C1149" s="123">
        <v>9311</v>
      </c>
      <c r="D1149" s="122" t="s">
        <v>2855</v>
      </c>
      <c r="E1149" s="122" t="s">
        <v>2856</v>
      </c>
    </row>
    <row r="1150" spans="1:5" x14ac:dyDescent="0.3">
      <c r="A1150" s="121">
        <v>1140</v>
      </c>
      <c r="B1150" s="122" t="s">
        <v>2312</v>
      </c>
      <c r="C1150" s="123">
        <v>9312</v>
      </c>
      <c r="D1150" s="122" t="s">
        <v>2857</v>
      </c>
      <c r="E1150" s="122" t="s">
        <v>2858</v>
      </c>
    </row>
    <row r="1151" spans="1:5" x14ac:dyDescent="0.3">
      <c r="A1151" s="121">
        <v>1141</v>
      </c>
      <c r="B1151" s="122" t="s">
        <v>2312</v>
      </c>
      <c r="C1151" s="123">
        <v>9313</v>
      </c>
      <c r="D1151" s="122" t="s">
        <v>2859</v>
      </c>
      <c r="E1151" s="122" t="s">
        <v>2860</v>
      </c>
    </row>
    <row r="1152" spans="1:5" x14ac:dyDescent="0.3">
      <c r="A1152" s="121">
        <v>1142</v>
      </c>
      <c r="B1152" s="122" t="s">
        <v>2312</v>
      </c>
      <c r="C1152" s="123">
        <v>9314</v>
      </c>
      <c r="D1152" s="122" t="s">
        <v>2861</v>
      </c>
      <c r="E1152" s="122" t="s">
        <v>2862</v>
      </c>
    </row>
    <row r="1153" spans="1:5" x14ac:dyDescent="0.3">
      <c r="A1153" s="121">
        <v>1143</v>
      </c>
      <c r="B1153" s="122" t="s">
        <v>2312</v>
      </c>
      <c r="C1153" s="123">
        <v>9315</v>
      </c>
      <c r="D1153" s="122" t="s">
        <v>2863</v>
      </c>
      <c r="E1153" s="122" t="s">
        <v>2864</v>
      </c>
    </row>
    <row r="1154" spans="1:5" x14ac:dyDescent="0.3">
      <c r="A1154" s="121">
        <v>1144</v>
      </c>
      <c r="B1154" s="122" t="s">
        <v>2312</v>
      </c>
      <c r="C1154" s="123">
        <v>9316</v>
      </c>
      <c r="D1154" s="122" t="s">
        <v>2865</v>
      </c>
      <c r="E1154" s="122" t="s">
        <v>2866</v>
      </c>
    </row>
    <row r="1155" spans="1:5" x14ac:dyDescent="0.3">
      <c r="A1155" s="121">
        <v>1145</v>
      </c>
      <c r="B1155" s="122" t="s">
        <v>2312</v>
      </c>
      <c r="C1155" s="123">
        <v>9317</v>
      </c>
      <c r="D1155" s="122" t="s">
        <v>2867</v>
      </c>
      <c r="E1155" s="122" t="s">
        <v>2868</v>
      </c>
    </row>
    <row r="1156" spans="1:5" x14ac:dyDescent="0.3">
      <c r="A1156" s="121">
        <v>1146</v>
      </c>
      <c r="B1156" s="122" t="s">
        <v>2312</v>
      </c>
      <c r="C1156" s="123">
        <v>9318</v>
      </c>
      <c r="D1156" s="122" t="s">
        <v>2869</v>
      </c>
      <c r="E1156" s="122" t="s">
        <v>2870</v>
      </c>
    </row>
    <row r="1157" spans="1:5" x14ac:dyDescent="0.3">
      <c r="A1157" s="121">
        <v>1147</v>
      </c>
      <c r="B1157" s="122" t="s">
        <v>2312</v>
      </c>
      <c r="C1157" s="123">
        <v>9319</v>
      </c>
      <c r="D1157" s="122" t="s">
        <v>2871</v>
      </c>
      <c r="E1157" s="122" t="s">
        <v>2872</v>
      </c>
    </row>
    <row r="1158" spans="1:5" x14ac:dyDescent="0.3">
      <c r="A1158" s="121">
        <v>1148</v>
      </c>
      <c r="B1158" s="122" t="s">
        <v>2312</v>
      </c>
      <c r="C1158" s="123">
        <v>9320</v>
      </c>
      <c r="D1158" s="122" t="s">
        <v>2873</v>
      </c>
      <c r="E1158" s="122" t="s">
        <v>2874</v>
      </c>
    </row>
    <row r="1159" spans="1:5" x14ac:dyDescent="0.3">
      <c r="A1159" s="121">
        <v>1149</v>
      </c>
      <c r="B1159" s="122" t="s">
        <v>2312</v>
      </c>
      <c r="C1159" s="123">
        <v>9321</v>
      </c>
      <c r="D1159" s="122" t="s">
        <v>2875</v>
      </c>
      <c r="E1159" s="122" t="s">
        <v>2876</v>
      </c>
    </row>
    <row r="1160" spans="1:5" x14ac:dyDescent="0.3">
      <c r="A1160" s="121">
        <v>1150</v>
      </c>
      <c r="B1160" s="122" t="s">
        <v>2312</v>
      </c>
      <c r="C1160" s="123">
        <v>9322</v>
      </c>
      <c r="D1160" s="122" t="s">
        <v>2877</v>
      </c>
      <c r="E1160" s="122" t="s">
        <v>2878</v>
      </c>
    </row>
    <row r="1161" spans="1:5" x14ac:dyDescent="0.3">
      <c r="A1161" s="121">
        <v>1151</v>
      </c>
      <c r="B1161" s="122" t="s">
        <v>2312</v>
      </c>
      <c r="C1161" s="123">
        <v>9323</v>
      </c>
      <c r="D1161" s="122" t="s">
        <v>2879</v>
      </c>
      <c r="E1161" s="122" t="s">
        <v>2880</v>
      </c>
    </row>
    <row r="1162" spans="1:5" x14ac:dyDescent="0.3">
      <c r="A1162" s="121">
        <v>1152</v>
      </c>
      <c r="B1162" s="122" t="s">
        <v>2312</v>
      </c>
      <c r="C1162" s="123">
        <v>9324</v>
      </c>
      <c r="D1162" s="122" t="s">
        <v>2881</v>
      </c>
      <c r="E1162" s="122" t="s">
        <v>2882</v>
      </c>
    </row>
    <row r="1163" spans="1:5" x14ac:dyDescent="0.3">
      <c r="A1163" s="121">
        <v>1153</v>
      </c>
      <c r="B1163" s="122" t="s">
        <v>2312</v>
      </c>
      <c r="C1163" s="123">
        <v>9325</v>
      </c>
      <c r="D1163" s="122" t="s">
        <v>2883</v>
      </c>
      <c r="E1163" s="122" t="s">
        <v>2884</v>
      </c>
    </row>
    <row r="1164" spans="1:5" x14ac:dyDescent="0.3">
      <c r="A1164" s="121">
        <v>1154</v>
      </c>
      <c r="B1164" s="122" t="s">
        <v>2312</v>
      </c>
      <c r="C1164" s="123">
        <v>9326</v>
      </c>
      <c r="D1164" s="122" t="s">
        <v>2885</v>
      </c>
      <c r="E1164" s="122" t="s">
        <v>2886</v>
      </c>
    </row>
    <row r="1165" spans="1:5" x14ac:dyDescent="0.3">
      <c r="A1165" s="121">
        <v>1155</v>
      </c>
      <c r="B1165" s="122" t="s">
        <v>2312</v>
      </c>
      <c r="C1165" s="123">
        <v>9327</v>
      </c>
      <c r="D1165" s="122" t="s">
        <v>2887</v>
      </c>
      <c r="E1165" s="122" t="s">
        <v>2888</v>
      </c>
    </row>
    <row r="1166" spans="1:5" x14ac:dyDescent="0.3">
      <c r="A1166" s="121">
        <v>1156</v>
      </c>
      <c r="B1166" s="122" t="s">
        <v>2312</v>
      </c>
      <c r="C1166" s="123">
        <v>9328</v>
      </c>
      <c r="D1166" s="122" t="s">
        <v>2889</v>
      </c>
      <c r="E1166" s="122" t="s">
        <v>2890</v>
      </c>
    </row>
    <row r="1167" spans="1:5" x14ac:dyDescent="0.3">
      <c r="A1167" s="121">
        <v>1157</v>
      </c>
      <c r="B1167" s="122" t="s">
        <v>2312</v>
      </c>
      <c r="C1167" s="123">
        <v>9329</v>
      </c>
      <c r="D1167" s="122" t="s">
        <v>2891</v>
      </c>
      <c r="E1167" s="122" t="s">
        <v>2892</v>
      </c>
    </row>
    <row r="1168" spans="1:5" x14ac:dyDescent="0.3">
      <c r="A1168" s="121">
        <v>1158</v>
      </c>
      <c r="B1168" s="122" t="s">
        <v>2312</v>
      </c>
      <c r="C1168" s="123">
        <v>9330</v>
      </c>
      <c r="D1168" s="122" t="s">
        <v>2893</v>
      </c>
      <c r="E1168" s="122" t="s">
        <v>2894</v>
      </c>
    </row>
    <row r="1169" spans="1:5" x14ac:dyDescent="0.3">
      <c r="A1169" s="121">
        <v>1159</v>
      </c>
      <c r="B1169" s="122" t="s">
        <v>2312</v>
      </c>
      <c r="C1169" s="123">
        <v>9331</v>
      </c>
      <c r="D1169" s="122" t="s">
        <v>2895</v>
      </c>
      <c r="E1169" s="122" t="s">
        <v>2896</v>
      </c>
    </row>
    <row r="1170" spans="1:5" x14ac:dyDescent="0.3">
      <c r="A1170" s="121">
        <v>1160</v>
      </c>
      <c r="B1170" s="122" t="s">
        <v>2312</v>
      </c>
      <c r="C1170" s="123">
        <v>9332</v>
      </c>
      <c r="D1170" s="122" t="s">
        <v>2897</v>
      </c>
      <c r="E1170" s="122" t="s">
        <v>2898</v>
      </c>
    </row>
    <row r="1171" spans="1:5" x14ac:dyDescent="0.3">
      <c r="A1171" s="121">
        <v>1161</v>
      </c>
      <c r="B1171" s="122" t="s">
        <v>2312</v>
      </c>
      <c r="C1171" s="123">
        <v>9333</v>
      </c>
      <c r="D1171" s="122" t="s">
        <v>2899</v>
      </c>
      <c r="E1171" s="122" t="s">
        <v>2900</v>
      </c>
    </row>
    <row r="1172" spans="1:5" x14ac:dyDescent="0.3">
      <c r="A1172" s="121">
        <v>1162</v>
      </c>
      <c r="B1172" s="122" t="s">
        <v>2312</v>
      </c>
      <c r="C1172" s="123">
        <v>9334</v>
      </c>
      <c r="D1172" s="122" t="s">
        <v>2901</v>
      </c>
      <c r="E1172" s="122" t="s">
        <v>2902</v>
      </c>
    </row>
    <row r="1173" spans="1:5" x14ac:dyDescent="0.3">
      <c r="A1173" s="121">
        <v>1163</v>
      </c>
      <c r="B1173" s="122" t="s">
        <v>2312</v>
      </c>
      <c r="C1173" s="123">
        <v>9335</v>
      </c>
      <c r="D1173" s="122" t="s">
        <v>2903</v>
      </c>
      <c r="E1173" s="122" t="s">
        <v>2904</v>
      </c>
    </row>
    <row r="1174" spans="1:5" x14ac:dyDescent="0.3">
      <c r="A1174" s="121">
        <v>1164</v>
      </c>
      <c r="B1174" s="122" t="s">
        <v>2312</v>
      </c>
      <c r="C1174" s="123">
        <v>9336</v>
      </c>
      <c r="D1174" s="122" t="s">
        <v>2905</v>
      </c>
      <c r="E1174" s="122" t="s">
        <v>2906</v>
      </c>
    </row>
    <row r="1175" spans="1:5" x14ac:dyDescent="0.3">
      <c r="A1175" s="121">
        <v>1165</v>
      </c>
      <c r="B1175" s="122" t="s">
        <v>2312</v>
      </c>
      <c r="C1175" s="123">
        <v>9337</v>
      </c>
      <c r="D1175" s="122" t="s">
        <v>2907</v>
      </c>
      <c r="E1175" s="122" t="s">
        <v>2908</v>
      </c>
    </row>
    <row r="1176" spans="1:5" x14ac:dyDescent="0.3">
      <c r="A1176" s="121">
        <v>1166</v>
      </c>
      <c r="B1176" s="122" t="s">
        <v>2312</v>
      </c>
      <c r="C1176" s="123">
        <v>9338</v>
      </c>
      <c r="D1176" s="122" t="s">
        <v>2909</v>
      </c>
      <c r="E1176" s="122" t="s">
        <v>2910</v>
      </c>
    </row>
    <row r="1177" spans="1:5" x14ac:dyDescent="0.3">
      <c r="A1177" s="121">
        <v>1167</v>
      </c>
      <c r="B1177" s="122" t="s">
        <v>2312</v>
      </c>
      <c r="C1177" s="123">
        <v>9339</v>
      </c>
      <c r="D1177" s="122" t="s">
        <v>2911</v>
      </c>
      <c r="E1177" s="122" t="s">
        <v>2912</v>
      </c>
    </row>
    <row r="1178" spans="1:5" x14ac:dyDescent="0.3">
      <c r="A1178" s="121">
        <v>1168</v>
      </c>
      <c r="B1178" s="122" t="s">
        <v>2312</v>
      </c>
      <c r="C1178" s="123">
        <v>9340</v>
      </c>
      <c r="D1178" s="122" t="s">
        <v>2913</v>
      </c>
      <c r="E1178" s="122" t="s">
        <v>2914</v>
      </c>
    </row>
    <row r="1179" spans="1:5" x14ac:dyDescent="0.3">
      <c r="A1179" s="121">
        <v>1169</v>
      </c>
      <c r="B1179" s="122" t="s">
        <v>2312</v>
      </c>
      <c r="C1179" s="123">
        <v>9341</v>
      </c>
      <c r="D1179" s="122" t="s">
        <v>2915</v>
      </c>
      <c r="E1179" s="122" t="s">
        <v>2916</v>
      </c>
    </row>
    <row r="1180" spans="1:5" x14ac:dyDescent="0.3">
      <c r="A1180" s="121">
        <v>1170</v>
      </c>
      <c r="B1180" s="122" t="s">
        <v>2312</v>
      </c>
      <c r="C1180" s="123">
        <v>9342</v>
      </c>
      <c r="D1180" s="122" t="s">
        <v>2917</v>
      </c>
      <c r="E1180" s="122" t="s">
        <v>2918</v>
      </c>
    </row>
    <row r="1181" spans="1:5" x14ac:dyDescent="0.3">
      <c r="A1181" s="121">
        <v>1171</v>
      </c>
      <c r="B1181" s="122" t="s">
        <v>2312</v>
      </c>
      <c r="C1181" s="123">
        <v>9343</v>
      </c>
      <c r="D1181" s="122" t="s">
        <v>2919</v>
      </c>
      <c r="E1181" s="122" t="s">
        <v>2920</v>
      </c>
    </row>
    <row r="1182" spans="1:5" x14ac:dyDescent="0.3">
      <c r="A1182" s="121">
        <v>1172</v>
      </c>
      <c r="B1182" s="122" t="s">
        <v>2312</v>
      </c>
      <c r="C1182" s="123">
        <v>9344</v>
      </c>
      <c r="D1182" s="122" t="s">
        <v>2921</v>
      </c>
      <c r="E1182" s="122" t="s">
        <v>2922</v>
      </c>
    </row>
    <row r="1183" spans="1:5" x14ac:dyDescent="0.3">
      <c r="A1183" s="121">
        <v>1173</v>
      </c>
      <c r="B1183" s="122" t="s">
        <v>2312</v>
      </c>
      <c r="C1183" s="123">
        <v>9345</v>
      </c>
      <c r="D1183" s="122" t="s">
        <v>2923</v>
      </c>
      <c r="E1183" s="122" t="s">
        <v>2924</v>
      </c>
    </row>
    <row r="1184" spans="1:5" x14ac:dyDescent="0.3">
      <c r="A1184" s="121">
        <v>1174</v>
      </c>
      <c r="B1184" s="122" t="s">
        <v>2312</v>
      </c>
      <c r="C1184" s="123">
        <v>9346</v>
      </c>
      <c r="D1184" s="122" t="s">
        <v>2925</v>
      </c>
      <c r="E1184" s="122" t="s">
        <v>2926</v>
      </c>
    </row>
    <row r="1185" spans="1:5" x14ac:dyDescent="0.3">
      <c r="A1185" s="121">
        <v>1175</v>
      </c>
      <c r="B1185" s="122" t="s">
        <v>2312</v>
      </c>
      <c r="C1185" s="123">
        <v>9347</v>
      </c>
      <c r="D1185" s="122" t="s">
        <v>2927</v>
      </c>
      <c r="E1185" s="122" t="s">
        <v>2928</v>
      </c>
    </row>
    <row r="1186" spans="1:5" x14ac:dyDescent="0.3">
      <c r="A1186" s="121">
        <v>1176</v>
      </c>
      <c r="B1186" s="122" t="s">
        <v>2312</v>
      </c>
      <c r="C1186" s="123">
        <v>9348</v>
      </c>
      <c r="D1186" s="122" t="s">
        <v>2929</v>
      </c>
      <c r="E1186" s="122" t="s">
        <v>2930</v>
      </c>
    </row>
    <row r="1187" spans="1:5" x14ac:dyDescent="0.3">
      <c r="A1187" s="121">
        <v>1177</v>
      </c>
      <c r="B1187" s="122" t="s">
        <v>2312</v>
      </c>
      <c r="C1187" s="123">
        <v>9349</v>
      </c>
      <c r="D1187" s="122" t="s">
        <v>2931</v>
      </c>
      <c r="E1187" s="122" t="s">
        <v>2932</v>
      </c>
    </row>
    <row r="1188" spans="1:5" x14ac:dyDescent="0.3">
      <c r="A1188" s="121">
        <v>1178</v>
      </c>
      <c r="B1188" s="122" t="s">
        <v>2312</v>
      </c>
      <c r="C1188" s="123">
        <v>9350</v>
      </c>
      <c r="D1188" s="122" t="s">
        <v>2933</v>
      </c>
      <c r="E1188" s="122" t="s">
        <v>2934</v>
      </c>
    </row>
    <row r="1189" spans="1:5" x14ac:dyDescent="0.3">
      <c r="A1189" s="121">
        <v>1179</v>
      </c>
      <c r="B1189" s="122" t="s">
        <v>2312</v>
      </c>
      <c r="C1189" s="123">
        <v>9351</v>
      </c>
      <c r="D1189" s="122" t="s">
        <v>2935</v>
      </c>
      <c r="E1189" s="122" t="s">
        <v>2936</v>
      </c>
    </row>
    <row r="1190" spans="1:5" x14ac:dyDescent="0.3">
      <c r="A1190" s="121">
        <v>1180</v>
      </c>
      <c r="B1190" s="122" t="s">
        <v>2312</v>
      </c>
      <c r="C1190" s="123">
        <v>9352</v>
      </c>
      <c r="D1190" s="122" t="s">
        <v>2937</v>
      </c>
      <c r="E1190" s="122" t="s">
        <v>2938</v>
      </c>
    </row>
    <row r="1191" spans="1:5" x14ac:dyDescent="0.3">
      <c r="A1191" s="121">
        <v>1181</v>
      </c>
      <c r="B1191" s="122" t="s">
        <v>2312</v>
      </c>
      <c r="C1191" s="123">
        <v>9353</v>
      </c>
      <c r="D1191" s="122" t="s">
        <v>2939</v>
      </c>
      <c r="E1191" s="122" t="s">
        <v>2940</v>
      </c>
    </row>
    <row r="1192" spans="1:5" x14ac:dyDescent="0.3">
      <c r="A1192" s="121">
        <v>1182</v>
      </c>
      <c r="B1192" s="122" t="s">
        <v>2312</v>
      </c>
      <c r="C1192" s="123">
        <v>9354</v>
      </c>
      <c r="D1192" s="122" t="s">
        <v>2941</v>
      </c>
      <c r="E1192" s="122" t="s">
        <v>2942</v>
      </c>
    </row>
    <row r="1193" spans="1:5" x14ac:dyDescent="0.3">
      <c r="A1193" s="121">
        <v>1183</v>
      </c>
      <c r="B1193" s="122" t="s">
        <v>2312</v>
      </c>
      <c r="C1193" s="123">
        <v>9355</v>
      </c>
      <c r="D1193" s="122" t="s">
        <v>2943</v>
      </c>
      <c r="E1193" s="122" t="s">
        <v>2944</v>
      </c>
    </row>
    <row r="1194" spans="1:5" x14ac:dyDescent="0.3">
      <c r="A1194" s="121">
        <v>1184</v>
      </c>
      <c r="B1194" s="122" t="s">
        <v>2312</v>
      </c>
      <c r="C1194" s="123">
        <v>9356</v>
      </c>
      <c r="D1194" s="122" t="s">
        <v>2945</v>
      </c>
      <c r="E1194" s="122" t="s">
        <v>2946</v>
      </c>
    </row>
    <row r="1195" spans="1:5" x14ac:dyDescent="0.3">
      <c r="A1195" s="121">
        <v>1185</v>
      </c>
      <c r="B1195" s="122" t="s">
        <v>2312</v>
      </c>
      <c r="C1195" s="123">
        <v>9357</v>
      </c>
      <c r="D1195" s="122" t="s">
        <v>2947</v>
      </c>
      <c r="E1195" s="122" t="s">
        <v>2948</v>
      </c>
    </row>
    <row r="1196" spans="1:5" x14ac:dyDescent="0.3">
      <c r="A1196" s="121">
        <v>1186</v>
      </c>
      <c r="B1196" s="122" t="s">
        <v>2312</v>
      </c>
      <c r="C1196" s="123">
        <v>9358</v>
      </c>
      <c r="D1196" s="122" t="s">
        <v>2949</v>
      </c>
      <c r="E1196" s="122" t="s">
        <v>2950</v>
      </c>
    </row>
    <row r="1197" spans="1:5" x14ac:dyDescent="0.3">
      <c r="A1197" s="121">
        <v>1187</v>
      </c>
      <c r="B1197" s="122" t="s">
        <v>2312</v>
      </c>
      <c r="C1197" s="123">
        <v>9359</v>
      </c>
      <c r="D1197" s="122" t="s">
        <v>2951</v>
      </c>
      <c r="E1197" s="122" t="s">
        <v>2952</v>
      </c>
    </row>
    <row r="1198" spans="1:5" x14ac:dyDescent="0.3">
      <c r="A1198" s="121">
        <v>1188</v>
      </c>
      <c r="B1198" s="122" t="s">
        <v>2312</v>
      </c>
      <c r="C1198" s="123">
        <v>9360</v>
      </c>
      <c r="D1198" s="122" t="s">
        <v>2953</v>
      </c>
      <c r="E1198" s="122" t="s">
        <v>2954</v>
      </c>
    </row>
    <row r="1199" spans="1:5" x14ac:dyDescent="0.3">
      <c r="A1199" s="121">
        <v>1189</v>
      </c>
      <c r="B1199" s="122" t="s">
        <v>2312</v>
      </c>
      <c r="C1199" s="123">
        <v>9361</v>
      </c>
      <c r="D1199" s="122" t="s">
        <v>2955</v>
      </c>
      <c r="E1199" s="122" t="s">
        <v>2956</v>
      </c>
    </row>
    <row r="1200" spans="1:5" x14ac:dyDescent="0.3">
      <c r="A1200" s="121">
        <v>1190</v>
      </c>
      <c r="B1200" s="122" t="s">
        <v>2312</v>
      </c>
      <c r="C1200" s="123">
        <v>9362</v>
      </c>
      <c r="D1200" s="122" t="s">
        <v>2957</v>
      </c>
      <c r="E1200" s="122" t="s">
        <v>2958</v>
      </c>
    </row>
    <row r="1201" spans="1:5" x14ac:dyDescent="0.3">
      <c r="A1201" s="121">
        <v>1191</v>
      </c>
      <c r="B1201" s="122" t="s">
        <v>2312</v>
      </c>
      <c r="C1201" s="123">
        <v>9363</v>
      </c>
      <c r="D1201" s="122" t="s">
        <v>2959</v>
      </c>
      <c r="E1201" s="122" t="s">
        <v>2960</v>
      </c>
    </row>
    <row r="1202" spans="1:5" x14ac:dyDescent="0.3">
      <c r="A1202" s="121">
        <v>1192</v>
      </c>
      <c r="B1202" s="122" t="s">
        <v>2312</v>
      </c>
      <c r="C1202" s="123">
        <v>9364</v>
      </c>
      <c r="D1202" s="122" t="s">
        <v>2961</v>
      </c>
      <c r="E1202" s="122" t="s">
        <v>2962</v>
      </c>
    </row>
    <row r="1203" spans="1:5" x14ac:dyDescent="0.3">
      <c r="A1203" s="121">
        <v>1193</v>
      </c>
      <c r="B1203" s="122" t="s">
        <v>2312</v>
      </c>
      <c r="C1203" s="123">
        <v>9365</v>
      </c>
      <c r="D1203" s="122" t="s">
        <v>2963</v>
      </c>
      <c r="E1203" s="122" t="s">
        <v>2964</v>
      </c>
    </row>
    <row r="1204" spans="1:5" x14ac:dyDescent="0.3">
      <c r="A1204" s="121">
        <v>1194</v>
      </c>
      <c r="B1204" s="122" t="s">
        <v>2312</v>
      </c>
      <c r="C1204" s="123">
        <v>9366</v>
      </c>
      <c r="D1204" s="122" t="s">
        <v>2965</v>
      </c>
      <c r="E1204" s="122" t="s">
        <v>2966</v>
      </c>
    </row>
    <row r="1205" spans="1:5" x14ac:dyDescent="0.3">
      <c r="A1205" s="121">
        <v>1195</v>
      </c>
      <c r="B1205" s="122" t="s">
        <v>2312</v>
      </c>
      <c r="C1205" s="123">
        <v>9367</v>
      </c>
      <c r="D1205" s="122" t="s">
        <v>2967</v>
      </c>
      <c r="E1205" s="122" t="s">
        <v>2968</v>
      </c>
    </row>
    <row r="1206" spans="1:5" x14ac:dyDescent="0.3">
      <c r="A1206" s="121">
        <v>1196</v>
      </c>
      <c r="B1206" s="122" t="s">
        <v>2312</v>
      </c>
      <c r="C1206" s="123">
        <v>9368</v>
      </c>
      <c r="D1206" s="122" t="s">
        <v>2969</v>
      </c>
      <c r="E1206" s="122" t="s">
        <v>2970</v>
      </c>
    </row>
    <row r="1207" spans="1:5" x14ac:dyDescent="0.3">
      <c r="A1207" s="121">
        <v>1197</v>
      </c>
      <c r="B1207" s="122" t="s">
        <v>2312</v>
      </c>
      <c r="C1207" s="123">
        <v>9369</v>
      </c>
      <c r="D1207" s="122" t="s">
        <v>2971</v>
      </c>
      <c r="E1207" s="122" t="s">
        <v>2972</v>
      </c>
    </row>
    <row r="1208" spans="1:5" x14ac:dyDescent="0.3">
      <c r="A1208" s="121">
        <v>1198</v>
      </c>
      <c r="B1208" s="122" t="s">
        <v>2312</v>
      </c>
      <c r="C1208" s="123">
        <v>9370</v>
      </c>
      <c r="D1208" s="122" t="s">
        <v>2973</v>
      </c>
      <c r="E1208" s="122" t="s">
        <v>2974</v>
      </c>
    </row>
    <row r="1209" spans="1:5" x14ac:dyDescent="0.3">
      <c r="A1209" s="121">
        <v>1199</v>
      </c>
      <c r="B1209" s="122" t="s">
        <v>2312</v>
      </c>
      <c r="C1209" s="123">
        <v>9371</v>
      </c>
      <c r="D1209" s="122" t="s">
        <v>2975</v>
      </c>
      <c r="E1209" s="122" t="s">
        <v>2976</v>
      </c>
    </row>
    <row r="1210" spans="1:5" x14ac:dyDescent="0.3">
      <c r="A1210" s="121">
        <v>1200</v>
      </c>
      <c r="B1210" s="122" t="s">
        <v>2312</v>
      </c>
      <c r="C1210" s="123">
        <v>9372</v>
      </c>
      <c r="D1210" s="122" t="s">
        <v>2977</v>
      </c>
      <c r="E1210" s="122" t="s">
        <v>2978</v>
      </c>
    </row>
    <row r="1211" spans="1:5" x14ac:dyDescent="0.3">
      <c r="A1211" s="121">
        <v>1201</v>
      </c>
      <c r="B1211" s="122" t="s">
        <v>2312</v>
      </c>
      <c r="C1211" s="123">
        <v>9373</v>
      </c>
      <c r="D1211" s="122" t="s">
        <v>2979</v>
      </c>
      <c r="E1211" s="122" t="s">
        <v>2980</v>
      </c>
    </row>
    <row r="1212" spans="1:5" x14ac:dyDescent="0.3">
      <c r="A1212" s="121">
        <v>1202</v>
      </c>
      <c r="B1212" s="122" t="s">
        <v>2312</v>
      </c>
      <c r="C1212" s="123">
        <v>9374</v>
      </c>
      <c r="D1212" s="122" t="s">
        <v>2981</v>
      </c>
      <c r="E1212" s="122" t="s">
        <v>2982</v>
      </c>
    </row>
    <row r="1213" spans="1:5" x14ac:dyDescent="0.3">
      <c r="A1213" s="121">
        <v>1203</v>
      </c>
      <c r="B1213" s="122" t="s">
        <v>2312</v>
      </c>
      <c r="C1213" s="123">
        <v>9375</v>
      </c>
      <c r="D1213" s="122" t="s">
        <v>2983</v>
      </c>
      <c r="E1213" s="122" t="s">
        <v>2984</v>
      </c>
    </row>
    <row r="1214" spans="1:5" x14ac:dyDescent="0.3">
      <c r="A1214" s="121">
        <v>1204</v>
      </c>
      <c r="B1214" s="122" t="s">
        <v>2312</v>
      </c>
      <c r="C1214" s="123">
        <v>9376</v>
      </c>
      <c r="D1214" s="122" t="s">
        <v>2985</v>
      </c>
      <c r="E1214" s="122" t="s">
        <v>2986</v>
      </c>
    </row>
    <row r="1215" spans="1:5" x14ac:dyDescent="0.3">
      <c r="A1215" s="121">
        <v>1205</v>
      </c>
      <c r="B1215" s="122" t="s">
        <v>2312</v>
      </c>
      <c r="C1215" s="123">
        <v>9377</v>
      </c>
      <c r="D1215" s="122" t="s">
        <v>2987</v>
      </c>
      <c r="E1215" s="122" t="s">
        <v>2988</v>
      </c>
    </row>
    <row r="1216" spans="1:5" x14ac:dyDescent="0.3">
      <c r="A1216" s="121">
        <v>1206</v>
      </c>
      <c r="B1216" s="122" t="s">
        <v>2312</v>
      </c>
      <c r="C1216" s="123">
        <v>9378</v>
      </c>
      <c r="D1216" s="122" t="s">
        <v>2989</v>
      </c>
      <c r="E1216" s="122" t="s">
        <v>2990</v>
      </c>
    </row>
    <row r="1217" spans="1:5" x14ac:dyDescent="0.3">
      <c r="A1217" s="121">
        <v>1207</v>
      </c>
      <c r="B1217" s="122" t="s">
        <v>2312</v>
      </c>
      <c r="C1217" s="123">
        <v>9379</v>
      </c>
      <c r="D1217" s="122" t="s">
        <v>2991</v>
      </c>
      <c r="E1217" s="122" t="s">
        <v>2992</v>
      </c>
    </row>
    <row r="1218" spans="1:5" x14ac:dyDescent="0.3">
      <c r="A1218" s="121">
        <v>1208</v>
      </c>
      <c r="B1218" s="122" t="s">
        <v>2312</v>
      </c>
      <c r="C1218" s="123">
        <v>9380</v>
      </c>
      <c r="D1218" s="122" t="s">
        <v>2993</v>
      </c>
      <c r="E1218" s="122" t="s">
        <v>2994</v>
      </c>
    </row>
    <row r="1219" spans="1:5" x14ac:dyDescent="0.3">
      <c r="A1219" s="121">
        <v>1209</v>
      </c>
      <c r="B1219" s="122" t="s">
        <v>2312</v>
      </c>
      <c r="C1219" s="123">
        <v>9381</v>
      </c>
      <c r="D1219" s="122" t="s">
        <v>2995</v>
      </c>
      <c r="E1219" s="122" t="s">
        <v>2996</v>
      </c>
    </row>
    <row r="1220" spans="1:5" x14ac:dyDescent="0.3">
      <c r="A1220" s="121">
        <v>1210</v>
      </c>
      <c r="B1220" s="122" t="s">
        <v>2312</v>
      </c>
      <c r="C1220" s="123">
        <v>9382</v>
      </c>
      <c r="D1220" s="122" t="s">
        <v>2997</v>
      </c>
      <c r="E1220" s="122" t="s">
        <v>2998</v>
      </c>
    </row>
    <row r="1221" spans="1:5" x14ac:dyDescent="0.3">
      <c r="A1221" s="121">
        <v>1211</v>
      </c>
      <c r="B1221" s="122" t="s">
        <v>2312</v>
      </c>
      <c r="C1221" s="123">
        <v>9383</v>
      </c>
      <c r="D1221" s="122" t="s">
        <v>2999</v>
      </c>
      <c r="E1221" s="122" t="s">
        <v>3000</v>
      </c>
    </row>
    <row r="1222" spans="1:5" x14ac:dyDescent="0.3">
      <c r="A1222" s="121">
        <v>1212</v>
      </c>
      <c r="B1222" s="122" t="s">
        <v>2312</v>
      </c>
      <c r="C1222" s="123">
        <v>9384</v>
      </c>
      <c r="D1222" s="122" t="s">
        <v>3001</v>
      </c>
      <c r="E1222" s="122" t="s">
        <v>3002</v>
      </c>
    </row>
    <row r="1223" spans="1:5" x14ac:dyDescent="0.3">
      <c r="A1223" s="121">
        <v>1213</v>
      </c>
      <c r="B1223" s="122" t="s">
        <v>2312</v>
      </c>
      <c r="C1223" s="123">
        <v>9385</v>
      </c>
      <c r="D1223" s="122" t="s">
        <v>3003</v>
      </c>
      <c r="E1223" s="122" t="s">
        <v>3004</v>
      </c>
    </row>
    <row r="1224" spans="1:5" x14ac:dyDescent="0.3">
      <c r="A1224" s="121">
        <v>1214</v>
      </c>
      <c r="B1224" s="122" t="s">
        <v>2312</v>
      </c>
      <c r="C1224" s="123">
        <v>9386</v>
      </c>
      <c r="D1224" s="122" t="s">
        <v>3005</v>
      </c>
      <c r="E1224" s="122" t="s">
        <v>3006</v>
      </c>
    </row>
    <row r="1225" spans="1:5" x14ac:dyDescent="0.3">
      <c r="A1225" s="121">
        <v>1215</v>
      </c>
      <c r="B1225" s="122" t="s">
        <v>2312</v>
      </c>
      <c r="C1225" s="123">
        <v>9387</v>
      </c>
      <c r="D1225" s="122" t="s">
        <v>3007</v>
      </c>
      <c r="E1225" s="122" t="s">
        <v>3008</v>
      </c>
    </row>
    <row r="1226" spans="1:5" x14ac:dyDescent="0.3">
      <c r="A1226" s="121">
        <v>1216</v>
      </c>
      <c r="B1226" s="122" t="s">
        <v>2312</v>
      </c>
      <c r="C1226" s="123">
        <v>9388</v>
      </c>
      <c r="D1226" s="122" t="s">
        <v>3009</v>
      </c>
      <c r="E1226" s="122" t="s">
        <v>3010</v>
      </c>
    </row>
    <row r="1227" spans="1:5" x14ac:dyDescent="0.3">
      <c r="A1227" s="121">
        <v>1217</v>
      </c>
      <c r="B1227" s="122" t="s">
        <v>2312</v>
      </c>
      <c r="C1227" s="123">
        <v>9389</v>
      </c>
      <c r="D1227" s="122" t="s">
        <v>3011</v>
      </c>
      <c r="E1227" s="122" t="s">
        <v>3012</v>
      </c>
    </row>
    <row r="1228" spans="1:5" x14ac:dyDescent="0.3">
      <c r="A1228" s="121">
        <v>1218</v>
      </c>
      <c r="B1228" s="122" t="s">
        <v>2312</v>
      </c>
      <c r="C1228" s="123">
        <v>9390</v>
      </c>
      <c r="D1228" s="122" t="s">
        <v>3013</v>
      </c>
      <c r="E1228" s="122" t="s">
        <v>3014</v>
      </c>
    </row>
    <row r="1229" spans="1:5" x14ac:dyDescent="0.3">
      <c r="A1229" s="121">
        <v>1219</v>
      </c>
      <c r="B1229" s="122" t="s">
        <v>2312</v>
      </c>
      <c r="C1229" s="123">
        <v>9391</v>
      </c>
      <c r="D1229" s="122" t="s">
        <v>3015</v>
      </c>
      <c r="E1229" s="122" t="s">
        <v>3016</v>
      </c>
    </row>
    <row r="1230" spans="1:5" x14ac:dyDescent="0.3">
      <c r="A1230" s="121">
        <v>1220</v>
      </c>
      <c r="B1230" s="122" t="s">
        <v>2312</v>
      </c>
      <c r="C1230" s="123">
        <v>9392</v>
      </c>
      <c r="D1230" s="122" t="s">
        <v>3017</v>
      </c>
      <c r="E1230" s="122" t="s">
        <v>3018</v>
      </c>
    </row>
    <row r="1231" spans="1:5" x14ac:dyDescent="0.3">
      <c r="A1231" s="121">
        <v>1221</v>
      </c>
      <c r="B1231" s="122" t="s">
        <v>2312</v>
      </c>
      <c r="C1231" s="123">
        <v>9393</v>
      </c>
      <c r="D1231" s="122" t="s">
        <v>3019</v>
      </c>
      <c r="E1231" s="122" t="s">
        <v>3020</v>
      </c>
    </row>
    <row r="1232" spans="1:5" x14ac:dyDescent="0.3">
      <c r="A1232" s="121">
        <v>1222</v>
      </c>
      <c r="B1232" s="122" t="s">
        <v>2312</v>
      </c>
      <c r="C1232" s="123">
        <v>9394</v>
      </c>
      <c r="D1232" s="122" t="s">
        <v>3021</v>
      </c>
      <c r="E1232" s="122" t="s">
        <v>3022</v>
      </c>
    </row>
    <row r="1233" spans="1:5" x14ac:dyDescent="0.3">
      <c r="A1233" s="121">
        <v>1223</v>
      </c>
      <c r="B1233" s="122" t="s">
        <v>2312</v>
      </c>
      <c r="C1233" s="123">
        <v>9395</v>
      </c>
      <c r="D1233" s="122" t="s">
        <v>3023</v>
      </c>
      <c r="E1233" s="122" t="s">
        <v>3024</v>
      </c>
    </row>
    <row r="1234" spans="1:5" x14ac:dyDescent="0.3">
      <c r="A1234" s="121">
        <v>1224</v>
      </c>
      <c r="B1234" s="122" t="s">
        <v>2312</v>
      </c>
      <c r="C1234" s="123">
        <v>9396</v>
      </c>
      <c r="D1234" s="122" t="s">
        <v>3025</v>
      </c>
      <c r="E1234" s="122" t="s">
        <v>3026</v>
      </c>
    </row>
    <row r="1235" spans="1:5" x14ac:dyDescent="0.3">
      <c r="A1235" s="121">
        <v>1225</v>
      </c>
      <c r="B1235" s="122" t="s">
        <v>2312</v>
      </c>
      <c r="C1235" s="123">
        <v>9397</v>
      </c>
      <c r="D1235" s="122" t="s">
        <v>3027</v>
      </c>
      <c r="E1235" s="122" t="s">
        <v>3028</v>
      </c>
    </row>
    <row r="1236" spans="1:5" x14ac:dyDescent="0.3">
      <c r="A1236" s="121">
        <v>1226</v>
      </c>
      <c r="B1236" s="122" t="s">
        <v>2312</v>
      </c>
      <c r="C1236" s="123">
        <v>9398</v>
      </c>
      <c r="D1236" s="122" t="s">
        <v>3029</v>
      </c>
      <c r="E1236" s="122" t="s">
        <v>3030</v>
      </c>
    </row>
    <row r="1237" spans="1:5" x14ac:dyDescent="0.3">
      <c r="A1237" s="121">
        <v>1227</v>
      </c>
      <c r="B1237" s="122" t="s">
        <v>2312</v>
      </c>
      <c r="C1237" s="123">
        <v>9399</v>
      </c>
      <c r="D1237" s="122" t="s">
        <v>3031</v>
      </c>
      <c r="E1237" s="122" t="s">
        <v>3032</v>
      </c>
    </row>
    <row r="1238" spans="1:5" x14ac:dyDescent="0.3">
      <c r="A1238" s="121">
        <v>1228</v>
      </c>
      <c r="B1238" s="122" t="s">
        <v>2312</v>
      </c>
      <c r="C1238" s="123">
        <v>9400</v>
      </c>
      <c r="D1238" s="122" t="s">
        <v>3033</v>
      </c>
      <c r="E1238" s="122" t="s">
        <v>3034</v>
      </c>
    </row>
    <row r="1239" spans="1:5" x14ac:dyDescent="0.3">
      <c r="A1239" s="121">
        <v>1229</v>
      </c>
      <c r="B1239" s="122" t="s">
        <v>2312</v>
      </c>
      <c r="C1239" s="123">
        <v>9401</v>
      </c>
      <c r="D1239" s="122" t="s">
        <v>3035</v>
      </c>
      <c r="E1239" s="122" t="s">
        <v>3036</v>
      </c>
    </row>
    <row r="1240" spans="1:5" x14ac:dyDescent="0.3">
      <c r="A1240" s="121">
        <v>1230</v>
      </c>
      <c r="B1240" s="122" t="s">
        <v>2312</v>
      </c>
      <c r="C1240" s="123">
        <v>9402</v>
      </c>
      <c r="D1240" s="122" t="s">
        <v>3037</v>
      </c>
      <c r="E1240" s="122" t="s">
        <v>3038</v>
      </c>
    </row>
    <row r="1241" spans="1:5" x14ac:dyDescent="0.3">
      <c r="A1241" s="121">
        <v>1231</v>
      </c>
      <c r="B1241" s="122" t="s">
        <v>2312</v>
      </c>
      <c r="C1241" s="123">
        <v>9403</v>
      </c>
      <c r="D1241" s="122" t="s">
        <v>3039</v>
      </c>
      <c r="E1241" s="122" t="s">
        <v>3040</v>
      </c>
    </row>
    <row r="1242" spans="1:5" x14ac:dyDescent="0.3">
      <c r="A1242" s="121">
        <v>1232</v>
      </c>
      <c r="B1242" s="122" t="s">
        <v>2312</v>
      </c>
      <c r="C1242" s="123">
        <v>9404</v>
      </c>
      <c r="D1242" s="122" t="s">
        <v>3041</v>
      </c>
      <c r="E1242" s="122" t="s">
        <v>3042</v>
      </c>
    </row>
    <row r="1243" spans="1:5" x14ac:dyDescent="0.3">
      <c r="A1243" s="121">
        <v>1233</v>
      </c>
      <c r="B1243" s="122" t="s">
        <v>2312</v>
      </c>
      <c r="C1243" s="123">
        <v>9405</v>
      </c>
      <c r="D1243" s="122" t="s">
        <v>3043</v>
      </c>
      <c r="E1243" s="122" t="s">
        <v>3044</v>
      </c>
    </row>
    <row r="1244" spans="1:5" x14ac:dyDescent="0.3">
      <c r="A1244" s="121">
        <v>1234</v>
      </c>
      <c r="B1244" s="122" t="s">
        <v>2312</v>
      </c>
      <c r="C1244" s="123">
        <v>9406</v>
      </c>
      <c r="D1244" s="122" t="s">
        <v>3045</v>
      </c>
      <c r="E1244" s="122" t="s">
        <v>3046</v>
      </c>
    </row>
    <row r="1245" spans="1:5" x14ac:dyDescent="0.3">
      <c r="A1245" s="121">
        <v>1235</v>
      </c>
      <c r="B1245" s="122" t="s">
        <v>2312</v>
      </c>
      <c r="C1245" s="123">
        <v>9407</v>
      </c>
      <c r="D1245" s="122" t="s">
        <v>3047</v>
      </c>
      <c r="E1245" s="122" t="s">
        <v>3048</v>
      </c>
    </row>
    <row r="1246" spans="1:5" x14ac:dyDescent="0.3">
      <c r="A1246" s="121">
        <v>1236</v>
      </c>
      <c r="B1246" s="122" t="s">
        <v>2312</v>
      </c>
      <c r="C1246" s="123">
        <v>9408</v>
      </c>
      <c r="D1246" s="122" t="s">
        <v>3049</v>
      </c>
      <c r="E1246" s="122" t="s">
        <v>3050</v>
      </c>
    </row>
    <row r="1247" spans="1:5" x14ac:dyDescent="0.3">
      <c r="A1247" s="121">
        <v>1237</v>
      </c>
      <c r="B1247" s="122" t="s">
        <v>2312</v>
      </c>
      <c r="C1247" s="123">
        <v>9409</v>
      </c>
      <c r="D1247" s="122" t="s">
        <v>3051</v>
      </c>
      <c r="E1247" s="122" t="s">
        <v>3052</v>
      </c>
    </row>
    <row r="1248" spans="1:5" x14ac:dyDescent="0.3">
      <c r="A1248" s="121">
        <v>1238</v>
      </c>
      <c r="B1248" s="122" t="s">
        <v>2312</v>
      </c>
      <c r="C1248" s="123">
        <v>9410</v>
      </c>
      <c r="D1248" s="122" t="s">
        <v>3053</v>
      </c>
      <c r="E1248" s="122" t="s">
        <v>3054</v>
      </c>
    </row>
    <row r="1249" spans="1:5" x14ac:dyDescent="0.3">
      <c r="A1249" s="121">
        <v>1239</v>
      </c>
      <c r="B1249" s="122" t="s">
        <v>2312</v>
      </c>
      <c r="C1249" s="123">
        <v>9411</v>
      </c>
      <c r="D1249" s="122" t="s">
        <v>3055</v>
      </c>
      <c r="E1249" s="122" t="s">
        <v>3056</v>
      </c>
    </row>
    <row r="1250" spans="1:5" x14ac:dyDescent="0.3">
      <c r="A1250" s="121">
        <v>1240</v>
      </c>
      <c r="B1250" s="122" t="s">
        <v>2312</v>
      </c>
      <c r="C1250" s="123">
        <v>9412</v>
      </c>
      <c r="D1250" s="122" t="s">
        <v>3057</v>
      </c>
      <c r="E1250" s="122" t="s">
        <v>3058</v>
      </c>
    </row>
    <row r="1251" spans="1:5" x14ac:dyDescent="0.3">
      <c r="A1251" s="121">
        <v>1241</v>
      </c>
      <c r="B1251" s="122" t="s">
        <v>2312</v>
      </c>
      <c r="C1251" s="123">
        <v>9413</v>
      </c>
      <c r="D1251" s="122" t="s">
        <v>3059</v>
      </c>
      <c r="E1251" s="122" t="s">
        <v>3060</v>
      </c>
    </row>
    <row r="1252" spans="1:5" x14ac:dyDescent="0.3">
      <c r="A1252" s="121">
        <v>1242</v>
      </c>
      <c r="B1252" s="122" t="s">
        <v>2312</v>
      </c>
      <c r="C1252" s="123">
        <v>9414</v>
      </c>
      <c r="D1252" s="122" t="s">
        <v>3061</v>
      </c>
      <c r="E1252" s="122" t="s">
        <v>3062</v>
      </c>
    </row>
    <row r="1253" spans="1:5" x14ac:dyDescent="0.3">
      <c r="A1253" s="121">
        <v>1243</v>
      </c>
      <c r="B1253" s="122" t="s">
        <v>2312</v>
      </c>
      <c r="C1253" s="123">
        <v>9415</v>
      </c>
      <c r="D1253" s="122" t="s">
        <v>3063</v>
      </c>
      <c r="E1253" s="122" t="s">
        <v>3064</v>
      </c>
    </row>
    <row r="1254" spans="1:5" x14ac:dyDescent="0.3">
      <c r="A1254" s="121">
        <v>1244</v>
      </c>
      <c r="B1254" s="122" t="s">
        <v>2312</v>
      </c>
      <c r="C1254" s="123">
        <v>9416</v>
      </c>
      <c r="D1254" s="122" t="s">
        <v>3065</v>
      </c>
      <c r="E1254" s="122" t="s">
        <v>3066</v>
      </c>
    </row>
    <row r="1255" spans="1:5" x14ac:dyDescent="0.3">
      <c r="A1255" s="121">
        <v>1245</v>
      </c>
      <c r="B1255" s="122" t="s">
        <v>2312</v>
      </c>
      <c r="C1255" s="123">
        <v>9417</v>
      </c>
      <c r="D1255" s="122" t="s">
        <v>3067</v>
      </c>
      <c r="E1255" s="122" t="s">
        <v>3068</v>
      </c>
    </row>
    <row r="1256" spans="1:5" x14ac:dyDescent="0.3">
      <c r="A1256" s="121">
        <v>1246</v>
      </c>
      <c r="B1256" s="122" t="s">
        <v>2312</v>
      </c>
      <c r="C1256" s="123">
        <v>9418</v>
      </c>
      <c r="D1256" s="122" t="s">
        <v>3069</v>
      </c>
      <c r="E1256" s="122" t="s">
        <v>3070</v>
      </c>
    </row>
    <row r="1257" spans="1:5" x14ac:dyDescent="0.3">
      <c r="A1257" s="121">
        <v>1247</v>
      </c>
      <c r="B1257" s="122" t="s">
        <v>2312</v>
      </c>
      <c r="C1257" s="123">
        <v>9419</v>
      </c>
      <c r="D1257" s="122" t="s">
        <v>3071</v>
      </c>
      <c r="E1257" s="122" t="s">
        <v>3072</v>
      </c>
    </row>
    <row r="1258" spans="1:5" x14ac:dyDescent="0.3">
      <c r="A1258" s="121">
        <v>1248</v>
      </c>
      <c r="B1258" s="122" t="s">
        <v>2312</v>
      </c>
      <c r="C1258" s="123">
        <v>9420</v>
      </c>
      <c r="D1258" s="122" t="s">
        <v>3073</v>
      </c>
      <c r="E1258" s="122" t="s">
        <v>3074</v>
      </c>
    </row>
    <row r="1259" spans="1:5" x14ac:dyDescent="0.3">
      <c r="A1259" s="121">
        <v>1249</v>
      </c>
      <c r="B1259" s="122" t="s">
        <v>2312</v>
      </c>
      <c r="C1259" s="123">
        <v>9421</v>
      </c>
      <c r="D1259" s="122" t="s">
        <v>3075</v>
      </c>
      <c r="E1259" s="122" t="s">
        <v>3076</v>
      </c>
    </row>
    <row r="1260" spans="1:5" x14ac:dyDescent="0.3">
      <c r="A1260" s="121">
        <v>1250</v>
      </c>
      <c r="B1260" s="122" t="s">
        <v>2312</v>
      </c>
      <c r="C1260" s="123">
        <v>9422</v>
      </c>
      <c r="D1260" s="122" t="s">
        <v>3077</v>
      </c>
      <c r="E1260" s="122" t="s">
        <v>3078</v>
      </c>
    </row>
    <row r="1261" spans="1:5" x14ac:dyDescent="0.3">
      <c r="A1261" s="121">
        <v>1251</v>
      </c>
      <c r="B1261" s="122" t="s">
        <v>2312</v>
      </c>
      <c r="C1261" s="123">
        <v>9423</v>
      </c>
      <c r="D1261" s="122" t="s">
        <v>3079</v>
      </c>
      <c r="E1261" s="122" t="s">
        <v>3080</v>
      </c>
    </row>
    <row r="1262" spans="1:5" x14ac:dyDescent="0.3">
      <c r="A1262" s="121">
        <v>1252</v>
      </c>
      <c r="B1262" s="122" t="s">
        <v>2312</v>
      </c>
      <c r="C1262" s="123">
        <v>9424</v>
      </c>
      <c r="D1262" s="122" t="s">
        <v>3081</v>
      </c>
      <c r="E1262" s="122" t="s">
        <v>3082</v>
      </c>
    </row>
    <row r="1263" spans="1:5" x14ac:dyDescent="0.3">
      <c r="A1263" s="121">
        <v>1253</v>
      </c>
      <c r="B1263" s="122" t="s">
        <v>2312</v>
      </c>
      <c r="C1263" s="123">
        <v>9425</v>
      </c>
      <c r="D1263" s="122" t="s">
        <v>3083</v>
      </c>
      <c r="E1263" s="122" t="s">
        <v>3084</v>
      </c>
    </row>
    <row r="1264" spans="1:5" x14ac:dyDescent="0.3">
      <c r="A1264" s="121">
        <v>1254</v>
      </c>
      <c r="B1264" s="122" t="s">
        <v>2312</v>
      </c>
      <c r="C1264" s="123">
        <v>9426</v>
      </c>
      <c r="D1264" s="122" t="s">
        <v>3085</v>
      </c>
      <c r="E1264" s="122" t="s">
        <v>3086</v>
      </c>
    </row>
    <row r="1265" spans="1:5" x14ac:dyDescent="0.3">
      <c r="A1265" s="121">
        <v>1255</v>
      </c>
      <c r="B1265" s="122" t="s">
        <v>2312</v>
      </c>
      <c r="C1265" s="123">
        <v>9427</v>
      </c>
      <c r="D1265" s="122" t="s">
        <v>3087</v>
      </c>
      <c r="E1265" s="122" t="s">
        <v>3088</v>
      </c>
    </row>
    <row r="1266" spans="1:5" x14ac:dyDescent="0.3">
      <c r="A1266" s="121">
        <v>1256</v>
      </c>
      <c r="B1266" s="122" t="s">
        <v>2312</v>
      </c>
      <c r="C1266" s="123">
        <v>9428</v>
      </c>
      <c r="D1266" s="122" t="s">
        <v>3089</v>
      </c>
      <c r="E1266" s="122" t="s">
        <v>3090</v>
      </c>
    </row>
    <row r="1267" spans="1:5" x14ac:dyDescent="0.3">
      <c r="A1267" s="121">
        <v>1257</v>
      </c>
      <c r="B1267" s="122" t="s">
        <v>2312</v>
      </c>
      <c r="C1267" s="123">
        <v>9429</v>
      </c>
      <c r="D1267" s="122" t="s">
        <v>3091</v>
      </c>
      <c r="E1267" s="122" t="s">
        <v>3092</v>
      </c>
    </row>
    <row r="1268" spans="1:5" x14ac:dyDescent="0.3">
      <c r="A1268" s="121">
        <v>1258</v>
      </c>
      <c r="B1268" s="122" t="s">
        <v>2312</v>
      </c>
      <c r="C1268" s="123">
        <v>9430</v>
      </c>
      <c r="D1268" s="122" t="s">
        <v>3093</v>
      </c>
      <c r="E1268" s="122" t="s">
        <v>3094</v>
      </c>
    </row>
    <row r="1269" spans="1:5" x14ac:dyDescent="0.3">
      <c r="A1269" s="121">
        <v>1259</v>
      </c>
      <c r="B1269" s="122" t="s">
        <v>2312</v>
      </c>
      <c r="C1269" s="123">
        <v>9431</v>
      </c>
      <c r="D1269" s="122" t="s">
        <v>3095</v>
      </c>
      <c r="E1269" s="122" t="s">
        <v>3096</v>
      </c>
    </row>
    <row r="1270" spans="1:5" x14ac:dyDescent="0.3">
      <c r="A1270" s="121">
        <v>1260</v>
      </c>
      <c r="B1270" s="122" t="s">
        <v>2312</v>
      </c>
      <c r="C1270" s="123">
        <v>9432</v>
      </c>
      <c r="D1270" s="122" t="s">
        <v>3097</v>
      </c>
      <c r="E1270" s="122" t="s">
        <v>3098</v>
      </c>
    </row>
    <row r="1271" spans="1:5" x14ac:dyDescent="0.3">
      <c r="A1271" s="121">
        <v>1261</v>
      </c>
      <c r="B1271" s="122" t="s">
        <v>2312</v>
      </c>
      <c r="C1271" s="123">
        <v>9433</v>
      </c>
      <c r="D1271" s="122" t="s">
        <v>3099</v>
      </c>
      <c r="E1271" s="122" t="s">
        <v>3100</v>
      </c>
    </row>
    <row r="1272" spans="1:5" x14ac:dyDescent="0.3">
      <c r="A1272" s="121">
        <v>1262</v>
      </c>
      <c r="B1272" s="122" t="s">
        <v>2312</v>
      </c>
      <c r="C1272" s="123">
        <v>9434</v>
      </c>
      <c r="D1272" s="122" t="s">
        <v>3101</v>
      </c>
      <c r="E1272" s="122" t="s">
        <v>3102</v>
      </c>
    </row>
    <row r="1273" spans="1:5" x14ac:dyDescent="0.3">
      <c r="A1273" s="121">
        <v>1263</v>
      </c>
      <c r="B1273" s="122" t="s">
        <v>2312</v>
      </c>
      <c r="C1273" s="123">
        <v>9435</v>
      </c>
      <c r="D1273" s="122" t="s">
        <v>3103</v>
      </c>
      <c r="E1273" s="122" t="s">
        <v>3104</v>
      </c>
    </row>
    <row r="1274" spans="1:5" x14ac:dyDescent="0.3">
      <c r="A1274" s="121">
        <v>1264</v>
      </c>
      <c r="B1274" s="122" t="s">
        <v>2312</v>
      </c>
      <c r="C1274" s="123">
        <v>9436</v>
      </c>
      <c r="D1274" s="122" t="s">
        <v>3105</v>
      </c>
      <c r="E1274" s="122" t="s">
        <v>3106</v>
      </c>
    </row>
    <row r="1275" spans="1:5" x14ac:dyDescent="0.3">
      <c r="A1275" s="121">
        <v>1265</v>
      </c>
      <c r="B1275" s="122" t="s">
        <v>2312</v>
      </c>
      <c r="C1275" s="123">
        <v>9437</v>
      </c>
      <c r="D1275" s="122" t="s">
        <v>3107</v>
      </c>
      <c r="E1275" s="122" t="s">
        <v>3108</v>
      </c>
    </row>
    <row r="1276" spans="1:5" x14ac:dyDescent="0.3">
      <c r="A1276" s="121">
        <v>1266</v>
      </c>
      <c r="B1276" s="122" t="s">
        <v>2312</v>
      </c>
      <c r="C1276" s="123">
        <v>9438</v>
      </c>
      <c r="D1276" s="122" t="s">
        <v>3109</v>
      </c>
      <c r="E1276" s="122" t="s">
        <v>3110</v>
      </c>
    </row>
    <row r="1277" spans="1:5" x14ac:dyDescent="0.3">
      <c r="A1277" s="121">
        <v>1267</v>
      </c>
      <c r="B1277" s="122" t="s">
        <v>2312</v>
      </c>
      <c r="C1277" s="123">
        <v>9439</v>
      </c>
      <c r="D1277" s="122" t="s">
        <v>3111</v>
      </c>
      <c r="E1277" s="122" t="s">
        <v>3112</v>
      </c>
    </row>
    <row r="1278" spans="1:5" x14ac:dyDescent="0.3">
      <c r="A1278" s="121">
        <v>1268</v>
      </c>
      <c r="B1278" s="122" t="s">
        <v>2312</v>
      </c>
      <c r="C1278" s="123">
        <v>9440</v>
      </c>
      <c r="D1278" s="122" t="s">
        <v>3113</v>
      </c>
      <c r="E1278" s="122" t="s">
        <v>3114</v>
      </c>
    </row>
    <row r="1279" spans="1:5" x14ac:dyDescent="0.3">
      <c r="A1279" s="121">
        <v>1269</v>
      </c>
      <c r="B1279" s="122" t="s">
        <v>2312</v>
      </c>
      <c r="C1279" s="123">
        <v>9441</v>
      </c>
      <c r="D1279" s="122" t="s">
        <v>3115</v>
      </c>
      <c r="E1279" s="122" t="s">
        <v>3116</v>
      </c>
    </row>
    <row r="1280" spans="1:5" x14ac:dyDescent="0.3">
      <c r="A1280" s="121">
        <v>1270</v>
      </c>
      <c r="B1280" s="122" t="s">
        <v>2312</v>
      </c>
      <c r="C1280" s="123">
        <v>9442</v>
      </c>
      <c r="D1280" s="122" t="s">
        <v>3117</v>
      </c>
      <c r="E1280" s="122" t="s">
        <v>3118</v>
      </c>
    </row>
    <row r="1281" spans="1:5" x14ac:dyDescent="0.3">
      <c r="A1281" s="121">
        <v>1271</v>
      </c>
      <c r="B1281" s="122" t="s">
        <v>2312</v>
      </c>
      <c r="C1281" s="123">
        <v>9443</v>
      </c>
      <c r="D1281" s="122" t="s">
        <v>3119</v>
      </c>
      <c r="E1281" s="122" t="s">
        <v>3120</v>
      </c>
    </row>
    <row r="1282" spans="1:5" x14ac:dyDescent="0.3">
      <c r="A1282" s="121">
        <v>1272</v>
      </c>
      <c r="B1282" s="122" t="s">
        <v>2312</v>
      </c>
      <c r="C1282" s="123">
        <v>9444</v>
      </c>
      <c r="D1282" s="122" t="s">
        <v>3121</v>
      </c>
      <c r="E1282" s="122" t="s">
        <v>3122</v>
      </c>
    </row>
    <row r="1283" spans="1:5" x14ac:dyDescent="0.3">
      <c r="A1283" s="121">
        <v>1273</v>
      </c>
      <c r="B1283" s="122" t="s">
        <v>2312</v>
      </c>
      <c r="C1283" s="123">
        <v>9445</v>
      </c>
      <c r="D1283" s="122" t="s">
        <v>3123</v>
      </c>
      <c r="E1283" s="122" t="s">
        <v>3124</v>
      </c>
    </row>
    <row r="1284" spans="1:5" x14ac:dyDescent="0.3">
      <c r="A1284" s="121">
        <v>1274</v>
      </c>
      <c r="B1284" s="122" t="s">
        <v>2312</v>
      </c>
      <c r="C1284" s="123">
        <v>9446</v>
      </c>
      <c r="D1284" s="122" t="s">
        <v>3125</v>
      </c>
      <c r="E1284" s="122" t="s">
        <v>3126</v>
      </c>
    </row>
    <row r="1285" spans="1:5" x14ac:dyDescent="0.3">
      <c r="A1285" s="121">
        <v>1275</v>
      </c>
      <c r="B1285" s="122" t="s">
        <v>2312</v>
      </c>
      <c r="C1285" s="123">
        <v>9447</v>
      </c>
      <c r="D1285" s="122" t="s">
        <v>3127</v>
      </c>
      <c r="E1285" s="122" t="s">
        <v>3128</v>
      </c>
    </row>
    <row r="1286" spans="1:5" x14ac:dyDescent="0.3">
      <c r="A1286" s="121">
        <v>1276</v>
      </c>
      <c r="B1286" s="122" t="s">
        <v>2312</v>
      </c>
      <c r="C1286" s="123">
        <v>9448</v>
      </c>
      <c r="D1286" s="122" t="s">
        <v>3129</v>
      </c>
      <c r="E1286" s="122" t="s">
        <v>3130</v>
      </c>
    </row>
    <row r="1287" spans="1:5" x14ac:dyDescent="0.3">
      <c r="A1287" s="121">
        <v>1277</v>
      </c>
      <c r="B1287" s="122" t="s">
        <v>2312</v>
      </c>
      <c r="C1287" s="123">
        <v>9449</v>
      </c>
      <c r="D1287" s="122" t="s">
        <v>3131</v>
      </c>
      <c r="E1287" s="122" t="s">
        <v>3132</v>
      </c>
    </row>
    <row r="1288" spans="1:5" x14ac:dyDescent="0.3">
      <c r="A1288" s="121">
        <v>1278</v>
      </c>
      <c r="B1288" s="122" t="s">
        <v>2312</v>
      </c>
      <c r="C1288" s="123">
        <v>9450</v>
      </c>
      <c r="D1288" s="122" t="s">
        <v>3133</v>
      </c>
      <c r="E1288" s="122" t="s">
        <v>3134</v>
      </c>
    </row>
    <row r="1289" spans="1:5" x14ac:dyDescent="0.3">
      <c r="A1289" s="121">
        <v>1279</v>
      </c>
      <c r="B1289" s="122" t="s">
        <v>2312</v>
      </c>
      <c r="C1289" s="123">
        <v>9451</v>
      </c>
      <c r="D1289" s="122" t="s">
        <v>3135</v>
      </c>
      <c r="E1289" s="122" t="s">
        <v>3136</v>
      </c>
    </row>
    <row r="1290" spans="1:5" x14ac:dyDescent="0.3">
      <c r="A1290" s="121">
        <v>1280</v>
      </c>
      <c r="B1290" s="122" t="s">
        <v>2312</v>
      </c>
      <c r="C1290" s="123">
        <v>9452</v>
      </c>
      <c r="D1290" s="122" t="s">
        <v>3137</v>
      </c>
      <c r="E1290" s="122" t="s">
        <v>3138</v>
      </c>
    </row>
    <row r="1291" spans="1:5" x14ac:dyDescent="0.3">
      <c r="A1291" s="121">
        <v>1281</v>
      </c>
      <c r="B1291" s="122" t="s">
        <v>2312</v>
      </c>
      <c r="C1291" s="123">
        <v>9453</v>
      </c>
      <c r="D1291" s="122" t="s">
        <v>3139</v>
      </c>
      <c r="E1291" s="122" t="s">
        <v>3140</v>
      </c>
    </row>
    <row r="1292" spans="1:5" x14ac:dyDescent="0.3">
      <c r="A1292" s="121">
        <v>1282</v>
      </c>
      <c r="B1292" s="122" t="s">
        <v>2312</v>
      </c>
      <c r="C1292" s="123">
        <v>9454</v>
      </c>
      <c r="D1292" s="122" t="s">
        <v>3141</v>
      </c>
      <c r="E1292" s="122" t="s">
        <v>3142</v>
      </c>
    </row>
    <row r="1293" spans="1:5" x14ac:dyDescent="0.3">
      <c r="A1293" s="121">
        <v>1283</v>
      </c>
      <c r="B1293" s="122" t="s">
        <v>2312</v>
      </c>
      <c r="C1293" s="123">
        <v>9455</v>
      </c>
      <c r="D1293" s="122" t="s">
        <v>3143</v>
      </c>
      <c r="E1293" s="122" t="s">
        <v>3144</v>
      </c>
    </row>
    <row r="1294" spans="1:5" x14ac:dyDescent="0.3">
      <c r="A1294" s="121"/>
      <c r="B1294" s="122"/>
      <c r="C1294" s="123" t="s">
        <v>594</v>
      </c>
      <c r="D1294" s="237" t="s">
        <v>461</v>
      </c>
      <c r="E1294" s="122"/>
    </row>
    <row r="1295" spans="1:5" x14ac:dyDescent="0.3">
      <c r="A1295" s="121">
        <v>1284</v>
      </c>
      <c r="B1295" s="122" t="s">
        <v>2312</v>
      </c>
      <c r="C1295" s="123">
        <v>9456</v>
      </c>
      <c r="D1295" s="122" t="s">
        <v>3145</v>
      </c>
      <c r="E1295" s="122" t="s">
        <v>3146</v>
      </c>
    </row>
    <row r="1296" spans="1:5" x14ac:dyDescent="0.3">
      <c r="A1296" s="121">
        <v>1285</v>
      </c>
      <c r="B1296" s="122" t="s">
        <v>2312</v>
      </c>
      <c r="C1296" s="123">
        <v>9457</v>
      </c>
      <c r="D1296" s="122" t="s">
        <v>3147</v>
      </c>
      <c r="E1296" s="122" t="s">
        <v>3148</v>
      </c>
    </row>
    <row r="1297" spans="1:5" x14ac:dyDescent="0.3">
      <c r="A1297" s="121">
        <v>1286</v>
      </c>
      <c r="B1297" s="122" t="s">
        <v>2312</v>
      </c>
      <c r="C1297" s="123">
        <v>9458</v>
      </c>
      <c r="D1297" s="122" t="s">
        <v>3149</v>
      </c>
      <c r="E1297" s="122" t="s">
        <v>3150</v>
      </c>
    </row>
    <row r="1298" spans="1:5" x14ac:dyDescent="0.3">
      <c r="A1298" s="121">
        <v>1287</v>
      </c>
      <c r="B1298" s="122" t="s">
        <v>2312</v>
      </c>
      <c r="C1298" s="123">
        <v>9459</v>
      </c>
      <c r="D1298" s="122" t="s">
        <v>3151</v>
      </c>
      <c r="E1298" s="122" t="s">
        <v>3152</v>
      </c>
    </row>
    <row r="1299" spans="1:5" x14ac:dyDescent="0.3">
      <c r="A1299" s="121">
        <v>1288</v>
      </c>
      <c r="B1299" s="122" t="s">
        <v>2312</v>
      </c>
      <c r="C1299" s="123">
        <v>9460</v>
      </c>
      <c r="D1299" s="122" t="s">
        <v>3153</v>
      </c>
      <c r="E1299" s="122" t="s">
        <v>3154</v>
      </c>
    </row>
    <row r="1300" spans="1:5" x14ac:dyDescent="0.3">
      <c r="A1300" s="121">
        <v>1289</v>
      </c>
      <c r="B1300" s="122" t="s">
        <v>2312</v>
      </c>
      <c r="C1300" s="123">
        <v>9461</v>
      </c>
      <c r="D1300" s="122" t="s">
        <v>3155</v>
      </c>
      <c r="E1300" s="122" t="s">
        <v>3156</v>
      </c>
    </row>
    <row r="1301" spans="1:5" x14ac:dyDescent="0.3">
      <c r="A1301" s="121">
        <v>1290</v>
      </c>
      <c r="B1301" s="122" t="s">
        <v>2312</v>
      </c>
      <c r="C1301" s="123">
        <v>9462</v>
      </c>
      <c r="D1301" s="122" t="s">
        <v>3157</v>
      </c>
      <c r="E1301" s="122" t="s">
        <v>3158</v>
      </c>
    </row>
    <row r="1302" spans="1:5" x14ac:dyDescent="0.3">
      <c r="A1302" s="121">
        <v>1291</v>
      </c>
      <c r="B1302" s="122" t="s">
        <v>2312</v>
      </c>
      <c r="C1302" s="123">
        <v>9463</v>
      </c>
      <c r="D1302" s="122" t="s">
        <v>3159</v>
      </c>
      <c r="E1302" s="122" t="s">
        <v>3160</v>
      </c>
    </row>
    <row r="1303" spans="1:5" x14ac:dyDescent="0.3">
      <c r="A1303" s="121">
        <v>1292</v>
      </c>
      <c r="B1303" s="122" t="s">
        <v>2312</v>
      </c>
      <c r="C1303" s="123">
        <v>9464</v>
      </c>
      <c r="D1303" s="122" t="s">
        <v>3161</v>
      </c>
      <c r="E1303" s="122" t="s">
        <v>3162</v>
      </c>
    </row>
    <row r="1304" spans="1:5" x14ac:dyDescent="0.3">
      <c r="A1304" s="121">
        <v>1293</v>
      </c>
      <c r="B1304" s="122" t="s">
        <v>2312</v>
      </c>
      <c r="C1304" s="123">
        <v>9465</v>
      </c>
      <c r="D1304" s="122" t="s">
        <v>3163</v>
      </c>
      <c r="E1304" s="122" t="s">
        <v>3164</v>
      </c>
    </row>
    <row r="1305" spans="1:5" x14ac:dyDescent="0.3">
      <c r="A1305" s="121">
        <v>1294</v>
      </c>
      <c r="B1305" s="122" t="s">
        <v>2312</v>
      </c>
      <c r="C1305" s="123">
        <v>9466</v>
      </c>
      <c r="D1305" s="122" t="s">
        <v>3165</v>
      </c>
      <c r="E1305" s="122" t="s">
        <v>3166</v>
      </c>
    </row>
    <row r="1306" spans="1:5" x14ac:dyDescent="0.3">
      <c r="A1306" s="121">
        <v>1295</v>
      </c>
      <c r="B1306" s="122" t="s">
        <v>2312</v>
      </c>
      <c r="C1306" s="123">
        <v>9467</v>
      </c>
      <c r="D1306" s="122" t="s">
        <v>3167</v>
      </c>
      <c r="E1306" s="122" t="s">
        <v>3168</v>
      </c>
    </row>
    <row r="1307" spans="1:5" x14ac:dyDescent="0.3">
      <c r="A1307" s="121">
        <v>1296</v>
      </c>
      <c r="B1307" s="122" t="s">
        <v>2312</v>
      </c>
      <c r="C1307" s="123">
        <v>9468</v>
      </c>
      <c r="D1307" s="122" t="s">
        <v>3169</v>
      </c>
      <c r="E1307" s="122" t="s">
        <v>3170</v>
      </c>
    </row>
    <row r="1308" spans="1:5" x14ac:dyDescent="0.3">
      <c r="A1308" s="121">
        <v>1297</v>
      </c>
      <c r="B1308" s="122" t="s">
        <v>2312</v>
      </c>
      <c r="C1308" s="123">
        <v>9469</v>
      </c>
      <c r="D1308" s="122" t="s">
        <v>3171</v>
      </c>
      <c r="E1308" s="122" t="s">
        <v>2287</v>
      </c>
    </row>
    <row r="1309" spans="1:5" x14ac:dyDescent="0.3">
      <c r="A1309" s="121">
        <v>1298</v>
      </c>
      <c r="B1309" s="122" t="s">
        <v>2312</v>
      </c>
      <c r="C1309" s="123">
        <v>9470</v>
      </c>
      <c r="D1309" s="122" t="s">
        <v>3172</v>
      </c>
      <c r="E1309" s="122" t="s">
        <v>2289</v>
      </c>
    </row>
    <row r="1310" spans="1:5" x14ac:dyDescent="0.3">
      <c r="A1310" s="121">
        <v>1299</v>
      </c>
      <c r="B1310" s="122" t="s">
        <v>2312</v>
      </c>
      <c r="C1310" s="123">
        <v>9471</v>
      </c>
      <c r="D1310" s="122" t="s">
        <v>3173</v>
      </c>
      <c r="E1310" s="122" t="s">
        <v>2291</v>
      </c>
    </row>
    <row r="1311" spans="1:5" x14ac:dyDescent="0.3">
      <c r="A1311" s="121">
        <v>1300</v>
      </c>
      <c r="B1311" s="122" t="s">
        <v>2312</v>
      </c>
      <c r="C1311" s="123">
        <v>9472</v>
      </c>
      <c r="D1311" s="122" t="s">
        <v>3174</v>
      </c>
      <c r="E1311" s="122" t="s">
        <v>2293</v>
      </c>
    </row>
    <row r="1312" spans="1:5" x14ac:dyDescent="0.3">
      <c r="A1312" s="121">
        <v>1301</v>
      </c>
      <c r="B1312" s="122" t="s">
        <v>2312</v>
      </c>
      <c r="C1312" s="123">
        <v>9473</v>
      </c>
      <c r="D1312" s="122" t="s">
        <v>3175</v>
      </c>
      <c r="E1312" s="122" t="s">
        <v>2295</v>
      </c>
    </row>
    <row r="1313" spans="1:5" x14ac:dyDescent="0.3">
      <c r="A1313" s="121">
        <v>1302</v>
      </c>
      <c r="B1313" s="122" t="s">
        <v>2312</v>
      </c>
      <c r="C1313" s="123">
        <v>9474</v>
      </c>
      <c r="D1313" s="122" t="s">
        <v>3176</v>
      </c>
      <c r="E1313" s="122" t="s">
        <v>2297</v>
      </c>
    </row>
    <row r="1314" spans="1:5" x14ac:dyDescent="0.3">
      <c r="A1314" s="121">
        <v>1303</v>
      </c>
      <c r="B1314" s="122" t="s">
        <v>2312</v>
      </c>
      <c r="C1314" s="123">
        <v>9475</v>
      </c>
      <c r="D1314" s="122" t="s">
        <v>3177</v>
      </c>
      <c r="E1314" s="122" t="s">
        <v>2299</v>
      </c>
    </row>
    <row r="1315" spans="1:5" x14ac:dyDescent="0.3">
      <c r="A1315" s="121">
        <v>1304</v>
      </c>
      <c r="B1315" s="122" t="s">
        <v>2312</v>
      </c>
      <c r="C1315" s="123">
        <v>9476</v>
      </c>
      <c r="D1315" s="122" t="s">
        <v>3178</v>
      </c>
      <c r="E1315" s="122" t="s">
        <v>2301</v>
      </c>
    </row>
    <row r="1316" spans="1:5" x14ac:dyDescent="0.3">
      <c r="A1316" s="121">
        <v>1305</v>
      </c>
      <c r="B1316" s="122" t="s">
        <v>2312</v>
      </c>
      <c r="C1316" s="123">
        <v>9477</v>
      </c>
      <c r="D1316" s="122" t="s">
        <v>3179</v>
      </c>
      <c r="E1316" s="122" t="s">
        <v>2303</v>
      </c>
    </row>
    <row r="1317" spans="1:5" x14ac:dyDescent="0.3">
      <c r="A1317" s="121">
        <v>1306</v>
      </c>
      <c r="B1317" s="122" t="s">
        <v>2312</v>
      </c>
      <c r="C1317" s="123">
        <v>9478</v>
      </c>
      <c r="D1317" s="122" t="s">
        <v>3180</v>
      </c>
      <c r="E1317" s="122" t="s">
        <v>2305</v>
      </c>
    </row>
    <row r="1318" spans="1:5" x14ac:dyDescent="0.3">
      <c r="A1318" s="121">
        <v>1307</v>
      </c>
      <c r="B1318" s="122" t="s">
        <v>2312</v>
      </c>
      <c r="C1318" s="123">
        <v>9479</v>
      </c>
      <c r="D1318" s="122" t="s">
        <v>3181</v>
      </c>
      <c r="E1318" s="122" t="s">
        <v>2307</v>
      </c>
    </row>
    <row r="1319" spans="1:5" x14ac:dyDescent="0.3">
      <c r="A1319" s="121">
        <v>1308</v>
      </c>
      <c r="B1319" s="122" t="s">
        <v>2312</v>
      </c>
      <c r="C1319" s="123">
        <v>9480</v>
      </c>
      <c r="D1319" s="122" t="s">
        <v>3182</v>
      </c>
      <c r="E1319" s="122" t="s">
        <v>2309</v>
      </c>
    </row>
    <row r="1320" spans="1:5" x14ac:dyDescent="0.3">
      <c r="A1320" s="121">
        <v>1309</v>
      </c>
      <c r="B1320" s="122" t="s">
        <v>2312</v>
      </c>
      <c r="C1320" s="123">
        <v>9481</v>
      </c>
      <c r="D1320" s="122" t="s">
        <v>3183</v>
      </c>
      <c r="E1320" s="122" t="s">
        <v>2311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613C684EDE2454BBEAFB6106D43B06E" ma:contentTypeVersion="4" ma:contentTypeDescription="Create a new document." ma:contentTypeScope="" ma:versionID="7579439088313fa7ab03b220607a32fa">
  <xsd:schema xmlns:xsd="http://www.w3.org/2001/XMLSchema" xmlns:xs="http://www.w3.org/2001/XMLSchema" xmlns:p="http://schemas.microsoft.com/office/2006/metadata/properties" xmlns:ns2="daadace3-742b-4fd8-81ce-edb4ba0d511e" targetNamespace="http://schemas.microsoft.com/office/2006/metadata/properties" ma:root="true" ma:fieldsID="ce0aa347f9e56d8a806323601ed1ba3a" ns2:_="">
    <xsd:import namespace="daadace3-742b-4fd8-81ce-edb4ba0d511e"/>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adace3-742b-4fd8-81ce-edb4ba0d511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C2CD260-AFC2-49DC-BCBC-FACD5BEA0F6B}">
  <ds:schemaRefs>
    <ds:schemaRef ds:uri="http://schemas.microsoft.com/sharepoint/v3/contenttype/forms"/>
  </ds:schemaRefs>
</ds:datastoreItem>
</file>

<file path=customXml/itemProps2.xml><?xml version="1.0" encoding="utf-8"?>
<ds:datastoreItem xmlns:ds="http://schemas.openxmlformats.org/officeDocument/2006/customXml" ds:itemID="{2156CC55-61F9-453D-8611-E46BC10CC163}">
  <ds:schemaRefs>
    <ds:schemaRef ds:uri="http://www.w3.org/XML/1998/namespace"/>
    <ds:schemaRef ds:uri="http://schemas.microsoft.com/office/infopath/2007/PartnerControls"/>
    <ds:schemaRef ds:uri="http://purl.org/dc/terms/"/>
    <ds:schemaRef ds:uri="http://schemas.openxmlformats.org/package/2006/metadata/core-properties"/>
    <ds:schemaRef ds:uri="http://purl.org/dc/elements/1.1/"/>
    <ds:schemaRef ds:uri="http://schemas.microsoft.com/office/2006/documentManagement/types"/>
    <ds:schemaRef ds:uri="http://schemas.microsoft.com/office/2006/metadata/properties"/>
    <ds:schemaRef ds:uri="http://purl.org/dc/dcmitype/"/>
    <ds:schemaRef ds:uri="daadace3-742b-4fd8-81ce-edb4ba0d511e"/>
  </ds:schemaRefs>
</ds:datastoreItem>
</file>

<file path=customXml/itemProps3.xml><?xml version="1.0" encoding="utf-8"?>
<ds:datastoreItem xmlns:ds="http://schemas.openxmlformats.org/officeDocument/2006/customXml" ds:itemID="{93280BAD-A44D-49AF-8B10-A6231F2CAF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adace3-742b-4fd8-81ce-edb4ba0d511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1348</vt:i4>
      </vt:variant>
    </vt:vector>
  </HeadingPairs>
  <TitlesOfParts>
    <vt:vector size="1357" baseType="lpstr">
      <vt:lpstr>Parts1-3-Company Info Approval</vt:lpstr>
      <vt:lpstr>Part4-Total Liquids and Gas</vt:lpstr>
      <vt:lpstr>Part5-Shale Liquids and Gas</vt:lpstr>
      <vt:lpstr>Part4MaxEdits</vt:lpstr>
      <vt:lpstr>Part5MaxEdits</vt:lpstr>
      <vt:lpstr>Part4Fieldnames</vt:lpstr>
      <vt:lpstr>Part5Fieldnames</vt:lpstr>
      <vt:lpstr>StateSubdivCodes</vt:lpstr>
      <vt:lpstr>EDB</vt:lpstr>
      <vt:lpstr>_VFORM</vt:lpstr>
      <vt:lpstr>acquire_comps_props_no</vt:lpstr>
      <vt:lpstr>acquire_comps_props_no_edb</vt:lpstr>
      <vt:lpstr>acquire_comps_yn</vt:lpstr>
      <vt:lpstr>acquire_comps_yn_edb</vt:lpstr>
      <vt:lpstr>acquire_list_tx</vt:lpstr>
      <vt:lpstr>acquire_props_yn</vt:lpstr>
      <vt:lpstr>acquire_props_yn_edb</vt:lpstr>
      <vt:lpstr>active_op_no</vt:lpstr>
      <vt:lpstr>active_op_yn</vt:lpstr>
      <vt:lpstr>ak_crude_acq_nb</vt:lpstr>
      <vt:lpstr>ak_crude_div_nb</vt:lpstr>
      <vt:lpstr>ak_crude_exdisc_nb</vt:lpstr>
      <vt:lpstr>ak_crude_prod_nb</vt:lpstr>
      <vt:lpstr>ak_crude_tot_np_res_nb</vt:lpstr>
      <vt:lpstr>ak_crude_tot_p_res_nb</vt:lpstr>
      <vt:lpstr>ak_ng_acq_nb</vt:lpstr>
      <vt:lpstr>ak_ng_div_nb</vt:lpstr>
      <vt:lpstr>ak_ng_exdisc_nb</vt:lpstr>
      <vt:lpstr>ak_ng_prod_nb</vt:lpstr>
      <vt:lpstr>ak_ng_tot_np_res_nb</vt:lpstr>
      <vt:lpstr>ak_ng_tot_p_res_nb</vt:lpstr>
      <vt:lpstr>ak_p4_comments_tx</vt:lpstr>
      <vt:lpstr>al_crude_acq_nb</vt:lpstr>
      <vt:lpstr>al_crude_div_nb</vt:lpstr>
      <vt:lpstr>al_crude_exdisc_nb</vt:lpstr>
      <vt:lpstr>al_crude_prod_nb</vt:lpstr>
      <vt:lpstr>al_crude_tot_np_res_nb</vt:lpstr>
      <vt:lpstr>al_crude_tot_p_res_nb</vt:lpstr>
      <vt:lpstr>al_ng_acq_nb</vt:lpstr>
      <vt:lpstr>al_ng_div_nb</vt:lpstr>
      <vt:lpstr>al_ng_exdisc_nb</vt:lpstr>
      <vt:lpstr>al_ng_prod_nb</vt:lpstr>
      <vt:lpstr>al_ng_tot_np_res_nb</vt:lpstr>
      <vt:lpstr>al_ng_tot_p_res_nb</vt:lpstr>
      <vt:lpstr>al_p4_comments_tx</vt:lpstr>
      <vt:lpstr>ar_crude_acq_nb</vt:lpstr>
      <vt:lpstr>ar_crude_div_nb</vt:lpstr>
      <vt:lpstr>ar_crude_exdisc_nb</vt:lpstr>
      <vt:lpstr>ar_crude_prod_nb</vt:lpstr>
      <vt:lpstr>ar_crude_tot_np_res_nb</vt:lpstr>
      <vt:lpstr>ar_crude_tot_p_res_nb</vt:lpstr>
      <vt:lpstr>ar_ng_acq_nb</vt:lpstr>
      <vt:lpstr>ar_ng_div_nb</vt:lpstr>
      <vt:lpstr>ar_ng_exdisc_nb</vt:lpstr>
      <vt:lpstr>ar_ng_prod_nb</vt:lpstr>
      <vt:lpstr>ar_ng_tot_np_res_nb</vt:lpstr>
      <vt:lpstr>ar_ng_tot_p_res_nb</vt:lpstr>
      <vt:lpstr>ar_p4_comments_tx</vt:lpstr>
      <vt:lpstr>ar_p5_comments_tx</vt:lpstr>
      <vt:lpstr>ar_sng_acq_nb</vt:lpstr>
      <vt:lpstr>ar_sng_div_nb</vt:lpstr>
      <vt:lpstr>ar_sng_exdisc_nb</vt:lpstr>
      <vt:lpstr>ar_sng_prod_nb</vt:lpstr>
      <vt:lpstr>ar_sng_tot_np_res_nb</vt:lpstr>
      <vt:lpstr>ar_sng_tot_p_res_nb</vt:lpstr>
      <vt:lpstr>ar_soc_acq_nb</vt:lpstr>
      <vt:lpstr>ar_soc_div_nb</vt:lpstr>
      <vt:lpstr>ar_soc_exdisc_nb</vt:lpstr>
      <vt:lpstr>ar_soc_prod_nb</vt:lpstr>
      <vt:lpstr>ar_soc_tot_np_res_nb</vt:lpstr>
      <vt:lpstr>ar_soc_tot_p_res_nb</vt:lpstr>
      <vt:lpstr>auth_dt</vt:lpstr>
      <vt:lpstr>auth_name_tx</vt:lpstr>
      <vt:lpstr>auth_title_tx</vt:lpstr>
      <vt:lpstr>ca_cr_crude_acq_nb</vt:lpstr>
      <vt:lpstr>ca_cr_crude_div_nb</vt:lpstr>
      <vt:lpstr>ca_cr_crude_exdisc_nb</vt:lpstr>
      <vt:lpstr>ca_cr_crude_prod_nb</vt:lpstr>
      <vt:lpstr>ca_cr_crude_tot_np_res_nb</vt:lpstr>
      <vt:lpstr>ca_cr_crude_tot_p_res_nb</vt:lpstr>
      <vt:lpstr>ca_cr_ng_acq_nb</vt:lpstr>
      <vt:lpstr>ca_cr_ng_div_nb</vt:lpstr>
      <vt:lpstr>ca_cr_ng_exdisc_nb</vt:lpstr>
      <vt:lpstr>ca_cr_ng_prod_nb</vt:lpstr>
      <vt:lpstr>ca_cr_ng_tot_np_res_nb</vt:lpstr>
      <vt:lpstr>ca_cr_ng_tot_p_res_nb</vt:lpstr>
      <vt:lpstr>ca_cr_p4_comments_tx</vt:lpstr>
      <vt:lpstr>ca_lab_on_crude_acq_nb</vt:lpstr>
      <vt:lpstr>ca_lab_on_crude_div_nb</vt:lpstr>
      <vt:lpstr>ca_lab_on_crude_exdisc_nb</vt:lpstr>
      <vt:lpstr>ca_lab_on_crude_prod_nb</vt:lpstr>
      <vt:lpstr>ca_lab_on_crude_tot_np_res_nb</vt:lpstr>
      <vt:lpstr>ca_lab_on_crude_tot_p_res_nb</vt:lpstr>
      <vt:lpstr>ca_lab_on_ng_acq_nb</vt:lpstr>
      <vt:lpstr>ca_lab_on_ng_div_nb</vt:lpstr>
      <vt:lpstr>ca_lab_on_ng_exdisc_nb</vt:lpstr>
      <vt:lpstr>ca_lab_on_ng_prod_nb</vt:lpstr>
      <vt:lpstr>ca_lab_on_ng_tot_np_res_nb</vt:lpstr>
      <vt:lpstr>ca_lab_on_ng_tot_p_res_nb</vt:lpstr>
      <vt:lpstr>ca_lab_on_p4_comments_tx</vt:lpstr>
      <vt:lpstr>ca_off_crude_acq_nb</vt:lpstr>
      <vt:lpstr>ca_off_crude_div_nb</vt:lpstr>
      <vt:lpstr>ca_off_crude_exdisc_nb</vt:lpstr>
      <vt:lpstr>ca_off_crude_prod_nb</vt:lpstr>
      <vt:lpstr>ca_off_crude_tot_np_res_nb</vt:lpstr>
      <vt:lpstr>ca_off_crude_tot_p_res_nb</vt:lpstr>
      <vt:lpstr>ca_off_ng_acq_nb</vt:lpstr>
      <vt:lpstr>ca_off_ng_div_nb</vt:lpstr>
      <vt:lpstr>ca_off_ng_exdisc_nb</vt:lpstr>
      <vt:lpstr>ca_off_ng_prod_nb</vt:lpstr>
      <vt:lpstr>ca_off_ng_tot_np_res_nb</vt:lpstr>
      <vt:lpstr>ca_off_ng_tot_p_res_nb</vt:lpstr>
      <vt:lpstr>ca_off_p4_comments_tx</vt:lpstr>
      <vt:lpstr>ca_sjb_on_crude_acq_nb</vt:lpstr>
      <vt:lpstr>ca_sjb_on_crude_div_nb</vt:lpstr>
      <vt:lpstr>ca_sjb_on_crude_exdisc_nb</vt:lpstr>
      <vt:lpstr>ca_sjb_on_crude_prod_nb</vt:lpstr>
      <vt:lpstr>ca_sjb_on_crude_tot_np_res_nb</vt:lpstr>
      <vt:lpstr>ca_sjb_on_crude_tot_p_res_nb</vt:lpstr>
      <vt:lpstr>ca_sjb_on_ng_acq_nb</vt:lpstr>
      <vt:lpstr>ca_sjb_on_ng_div_nb</vt:lpstr>
      <vt:lpstr>ca_sjb_on_ng_exdisc_nb</vt:lpstr>
      <vt:lpstr>ca_sjb_on_ng_prod_nb</vt:lpstr>
      <vt:lpstr>ca_sjb_on_ng_tot_np_res_nb</vt:lpstr>
      <vt:lpstr>ca_sjb_on_ng_tot_p_res_nb</vt:lpstr>
      <vt:lpstr>ca_sjb_on_p4_comments_tx</vt:lpstr>
      <vt:lpstr>ca_st_crude_acq_nb</vt:lpstr>
      <vt:lpstr>ca_st_crude_div_nb</vt:lpstr>
      <vt:lpstr>ca_st_crude_exdisc_nb</vt:lpstr>
      <vt:lpstr>ca_st_crude_prod_nb</vt:lpstr>
      <vt:lpstr>ca_st_crude_tot_np_res_nb</vt:lpstr>
      <vt:lpstr>ca_st_crude_tot_p_res_nb</vt:lpstr>
      <vt:lpstr>ca_st_ng_acq_nb</vt:lpstr>
      <vt:lpstr>ca_st_ng_div_nb</vt:lpstr>
      <vt:lpstr>ca_st_ng_exdisc_nb</vt:lpstr>
      <vt:lpstr>ca_st_ng_prod_nb</vt:lpstr>
      <vt:lpstr>ca_st_ng_tot_np_res_nb</vt:lpstr>
      <vt:lpstr>ca_st_ng_tot_p_res_nb</vt:lpstr>
      <vt:lpstr>co_crude_acq_nb</vt:lpstr>
      <vt:lpstr>co_crude_div_nb</vt:lpstr>
      <vt:lpstr>co_crude_exdisc_nb</vt:lpstr>
      <vt:lpstr>co_crude_prod_nb</vt:lpstr>
      <vt:lpstr>co_crude_tot_np_res_nb</vt:lpstr>
      <vt:lpstr>co_crude_tot_p_res_nb</vt:lpstr>
      <vt:lpstr>co_info_changed_yn</vt:lpstr>
      <vt:lpstr>co_ng_acq_nb</vt:lpstr>
      <vt:lpstr>co_ng_div_nb</vt:lpstr>
      <vt:lpstr>co_ng_exdisc_nb</vt:lpstr>
      <vt:lpstr>co_ng_prod_nb</vt:lpstr>
      <vt:lpstr>co_ng_tot_np_res_nb</vt:lpstr>
      <vt:lpstr>co_ng_tot_p_res_nb</vt:lpstr>
      <vt:lpstr>co_p4_comments_tx</vt:lpstr>
      <vt:lpstr>co_p5_comments_tx</vt:lpstr>
      <vt:lpstr>co_sng_acq_nb</vt:lpstr>
      <vt:lpstr>co_sng_div_nb</vt:lpstr>
      <vt:lpstr>co_sng_exdisc_nb</vt:lpstr>
      <vt:lpstr>co_sng_prod_nb</vt:lpstr>
      <vt:lpstr>co_sng_tot_np_res_nb</vt:lpstr>
      <vt:lpstr>co_sng_tot_p_res_nb</vt:lpstr>
      <vt:lpstr>co_soc_acq_nb</vt:lpstr>
      <vt:lpstr>co_soc_div_nb</vt:lpstr>
      <vt:lpstr>co_soc_exdisc_nb</vt:lpstr>
      <vt:lpstr>co_soc_prod_nb</vt:lpstr>
      <vt:lpstr>co_soc_tot_np_res_nb</vt:lpstr>
      <vt:lpstr>co_soc_tot_p_res_nb</vt:lpstr>
      <vt:lpstr>comments_tx</vt:lpstr>
      <vt:lpstr>contact1_email_tx</vt:lpstr>
      <vt:lpstr>contact1_fax_tx</vt:lpstr>
      <vt:lpstr>contact1_info_changed_yn</vt:lpstr>
      <vt:lpstr>contact1_name_tx</vt:lpstr>
      <vt:lpstr>contact1_phone</vt:lpstr>
      <vt:lpstr>contact1_phone_tx</vt:lpstr>
      <vt:lpstr>contact1_phoneext</vt:lpstr>
      <vt:lpstr>contact2_email_tx</vt:lpstr>
      <vt:lpstr>contact2_fax_tx</vt:lpstr>
      <vt:lpstr>contact2_info_changed_yn</vt:lpstr>
      <vt:lpstr>contact2_name_tx</vt:lpstr>
      <vt:lpstr>contact2_phone</vt:lpstr>
      <vt:lpstr>contact2_phone_tx</vt:lpstr>
      <vt:lpstr>contact2_phoneext</vt:lpstr>
      <vt:lpstr>DyRngPart4MaxRow</vt:lpstr>
      <vt:lpstr>DyRngPart4ValRow</vt:lpstr>
      <vt:lpstr>DyRngPart5MaxRow</vt:lpstr>
      <vt:lpstr>DyRngPart5ValRow</vt:lpstr>
      <vt:lpstr>eia_id_tx</vt:lpstr>
      <vt:lpstr>entity_addr1</vt:lpstr>
      <vt:lpstr>entity_city_tx</vt:lpstr>
      <vt:lpstr>entity_state_cd</vt:lpstr>
      <vt:lpstr>entity_zip_code_tx</vt:lpstr>
      <vt:lpstr>fo_gom_c_crude_acq_nb</vt:lpstr>
      <vt:lpstr>fo_gom_c_crude_div_nb</vt:lpstr>
      <vt:lpstr>fo_gom_c_crude_exdisc_nb</vt:lpstr>
      <vt:lpstr>fo_gom_c_crude_prod_nb</vt:lpstr>
      <vt:lpstr>fo_gom_c_crude_tot_np_res_nb</vt:lpstr>
      <vt:lpstr>fo_gom_c_crude_tot_p_res_nb</vt:lpstr>
      <vt:lpstr>fo_gom_c_ng_acq_nb</vt:lpstr>
      <vt:lpstr>fo_gom_c_ng_div_nb</vt:lpstr>
      <vt:lpstr>fo_gom_c_ng_exdisc_nb</vt:lpstr>
      <vt:lpstr>fo_gom_c_ng_prod_nb</vt:lpstr>
      <vt:lpstr>fo_gom_c_ng_tot_np_res_nb</vt:lpstr>
      <vt:lpstr>fo_gom_c_ng_tot_p_res_nb</vt:lpstr>
      <vt:lpstr>fo_gom_c_p4_comments_tx</vt:lpstr>
      <vt:lpstr>fo_gom_e_crude_acq_nb</vt:lpstr>
      <vt:lpstr>fo_gom_e_crude_div_nb</vt:lpstr>
      <vt:lpstr>fo_gom_e_crude_exdisc_nb</vt:lpstr>
      <vt:lpstr>fo_gom_e_crude_prod_nb</vt:lpstr>
      <vt:lpstr>fo_gom_e_crude_tot_np_res_nb</vt:lpstr>
      <vt:lpstr>fo_gom_e_crude_tot_p_res_nb</vt:lpstr>
      <vt:lpstr>fo_gom_e_ng_acq_nb</vt:lpstr>
      <vt:lpstr>fo_gom_e_ng_div_nb</vt:lpstr>
      <vt:lpstr>fo_gom_e_ng_exdisc_nb</vt:lpstr>
      <vt:lpstr>fo_gom_e_ng_prod_nb</vt:lpstr>
      <vt:lpstr>fo_gom_e_ng_tot_np_res_nb</vt:lpstr>
      <vt:lpstr>fo_gom_e_ng_tot_p_res_nb</vt:lpstr>
      <vt:lpstr>fo_gom_e_p4_comments_tx</vt:lpstr>
      <vt:lpstr>fo_gom_st_crude_acq_nb</vt:lpstr>
      <vt:lpstr>fo_gom_st_crude_div_nb</vt:lpstr>
      <vt:lpstr>fo_gom_st_crude_exdisc_nb</vt:lpstr>
      <vt:lpstr>fo_gom_st_crude_prod_nb</vt:lpstr>
      <vt:lpstr>fo_gom_st_crude_tot_np_res_nb</vt:lpstr>
      <vt:lpstr>fo_gom_st_crude_tot_p_res_nb</vt:lpstr>
      <vt:lpstr>fo_gom_st_ng_acq_nb</vt:lpstr>
      <vt:lpstr>fo_gom_st_ng_div_nb</vt:lpstr>
      <vt:lpstr>fo_gom_st_ng_exdisc_nb</vt:lpstr>
      <vt:lpstr>fo_gom_st_ng_prod_nb</vt:lpstr>
      <vt:lpstr>fo_gom_st_ng_tot_np_res_nb</vt:lpstr>
      <vt:lpstr>fo_gom_st_ng_tot_p_res_nb</vt:lpstr>
      <vt:lpstr>fo_gom_w_crude_acq_nb</vt:lpstr>
      <vt:lpstr>fo_gom_w_crude_div_nb</vt:lpstr>
      <vt:lpstr>fo_gom_w_crude_exdisc_nb</vt:lpstr>
      <vt:lpstr>fo_gom_w_crude_prod_nb</vt:lpstr>
      <vt:lpstr>fo_gom_w_crude_tot_np_res_nb</vt:lpstr>
      <vt:lpstr>fo_gom_w_crude_tot_p_res_nb</vt:lpstr>
      <vt:lpstr>fo_gom_w_ng_acq_nb</vt:lpstr>
      <vt:lpstr>fo_gom_w_ng_div_nb</vt:lpstr>
      <vt:lpstr>fo_gom_w_ng_exdisc_nb</vt:lpstr>
      <vt:lpstr>fo_gom_w_ng_prod_nb</vt:lpstr>
      <vt:lpstr>fo_gom_w_ng_tot_np_res_nb</vt:lpstr>
      <vt:lpstr>fo_gom_w_ng_tot_p_res_nb</vt:lpstr>
      <vt:lpstr>fo_gom_w_p4_comments_tx</vt:lpstr>
      <vt:lpstr>fo_p_ca_crude_acq_nb</vt:lpstr>
      <vt:lpstr>fo_p_ca_crude_div_nb</vt:lpstr>
      <vt:lpstr>fo_p_ca_crude_exdisc_nb</vt:lpstr>
      <vt:lpstr>fo_p_ca_crude_prod_nb</vt:lpstr>
      <vt:lpstr>fo_p_ca_crude_tot_np_res_nb</vt:lpstr>
      <vt:lpstr>fo_p_ca_crude_tot_p_res_nb</vt:lpstr>
      <vt:lpstr>fo_p_ca_ng_acq_nb</vt:lpstr>
      <vt:lpstr>fo_p_ca_ng_div_nb</vt:lpstr>
      <vt:lpstr>fo_p_ca_ng_exdisc_nb</vt:lpstr>
      <vt:lpstr>fo_p_ca_ng_prod_nb</vt:lpstr>
      <vt:lpstr>fo_p_ca_ng_tot_np_res_nb</vt:lpstr>
      <vt:lpstr>fo_p_ca_ng_tot_p_res_nb</vt:lpstr>
      <vt:lpstr>fo_p_ca_p4_comments_tx</vt:lpstr>
      <vt:lpstr>fo_st_crude_acq_nb</vt:lpstr>
      <vt:lpstr>fo_st_crude_div_nb</vt:lpstr>
      <vt:lpstr>fo_st_crude_exdisc_nb</vt:lpstr>
      <vt:lpstr>fo_st_crude_prod_nb</vt:lpstr>
      <vt:lpstr>fo_st_crude_tot_np_res_nb</vt:lpstr>
      <vt:lpstr>fo_st_crude_tot_p_res_nb</vt:lpstr>
      <vt:lpstr>fo_st_ng_acq_nb</vt:lpstr>
      <vt:lpstr>fo_st_ng_div_nb</vt:lpstr>
      <vt:lpstr>fo_st_ng_exdisc_nb</vt:lpstr>
      <vt:lpstr>fo_st_ng_prod_nb</vt:lpstr>
      <vt:lpstr>fo_st_ng_tot_np_res_nb</vt:lpstr>
      <vt:lpstr>fo_st_ng_tot_p_res_nb</vt:lpstr>
      <vt:lpstr>ks_crude_acq_nb</vt:lpstr>
      <vt:lpstr>ks_crude_div_nb</vt:lpstr>
      <vt:lpstr>ks_crude_exdisc_nb</vt:lpstr>
      <vt:lpstr>ks_crude_prod_nb</vt:lpstr>
      <vt:lpstr>ks_crude_tot_np_res_nb</vt:lpstr>
      <vt:lpstr>ks_crude_tot_p_res_nb</vt:lpstr>
      <vt:lpstr>ks_ng_acq_nb</vt:lpstr>
      <vt:lpstr>ks_ng_div_nb</vt:lpstr>
      <vt:lpstr>ks_ng_exdisc_nb</vt:lpstr>
      <vt:lpstr>ks_ng_prod_nb</vt:lpstr>
      <vt:lpstr>ks_ng_tot_np_res_nb</vt:lpstr>
      <vt:lpstr>ks_ng_tot_p_res_nb</vt:lpstr>
      <vt:lpstr>ks_p4_comments_tx</vt:lpstr>
      <vt:lpstr>ky_crude_acq_nb</vt:lpstr>
      <vt:lpstr>ky_crude_div_nb</vt:lpstr>
      <vt:lpstr>ky_crude_exdisc_nb</vt:lpstr>
      <vt:lpstr>ky_crude_prod_nb</vt:lpstr>
      <vt:lpstr>ky_crude_tot_np_res_nb</vt:lpstr>
      <vt:lpstr>ky_crude_tot_p_res_nb</vt:lpstr>
      <vt:lpstr>ky_ng_acq_nb</vt:lpstr>
      <vt:lpstr>ky_ng_div_nb</vt:lpstr>
      <vt:lpstr>ky_ng_exdisc_nb</vt:lpstr>
      <vt:lpstr>ky_ng_prod_nb</vt:lpstr>
      <vt:lpstr>ky_ng_tot_np_res_nb</vt:lpstr>
      <vt:lpstr>ky_ng_tot_p_res_nb</vt:lpstr>
      <vt:lpstr>ky_p4_comments_tx</vt:lpstr>
      <vt:lpstr>la_n_crude_acq_nb</vt:lpstr>
      <vt:lpstr>la_n_crude_div_nb</vt:lpstr>
      <vt:lpstr>la_n_crude_exdisc_nb</vt:lpstr>
      <vt:lpstr>la_n_crude_prod_nb</vt:lpstr>
      <vt:lpstr>la_n_crude_tot_np_res_nb</vt:lpstr>
      <vt:lpstr>la_n_crude_tot_p_res_nb</vt:lpstr>
      <vt:lpstr>la_n_ng_acq_nb</vt:lpstr>
      <vt:lpstr>la_n_ng_div_nb</vt:lpstr>
      <vt:lpstr>la_n_ng_exdisc_nb</vt:lpstr>
      <vt:lpstr>la_n_ng_prod_nb</vt:lpstr>
      <vt:lpstr>la_n_ng_tot_np_res_nb</vt:lpstr>
      <vt:lpstr>la_n_ng_tot_p_res_nb</vt:lpstr>
      <vt:lpstr>la_n_p4_comments_tx</vt:lpstr>
      <vt:lpstr>la_off_crude_acq_nb</vt:lpstr>
      <vt:lpstr>la_off_crude_div_nb</vt:lpstr>
      <vt:lpstr>la_off_crude_exdisc_nb</vt:lpstr>
      <vt:lpstr>la_off_crude_prod_nb</vt:lpstr>
      <vt:lpstr>la_off_crude_tot_np_res_nb</vt:lpstr>
      <vt:lpstr>la_off_crude_tot_p_res_nb</vt:lpstr>
      <vt:lpstr>la_off_ng_acq_nb</vt:lpstr>
      <vt:lpstr>la_off_ng_div_nb</vt:lpstr>
      <vt:lpstr>la_off_ng_exdisc_nb</vt:lpstr>
      <vt:lpstr>la_off_ng_prod_nb</vt:lpstr>
      <vt:lpstr>la_off_ng_tot_np_res_nb</vt:lpstr>
      <vt:lpstr>la_off_ng_tot_p_res_nb</vt:lpstr>
      <vt:lpstr>la_off_p4_comments_tx</vt:lpstr>
      <vt:lpstr>la_p5_comments_tx</vt:lpstr>
      <vt:lpstr>la_s_on_crude_acq_nb</vt:lpstr>
      <vt:lpstr>la_s_on_crude_div_nb</vt:lpstr>
      <vt:lpstr>la_s_on_crude_exdisc_nb</vt:lpstr>
      <vt:lpstr>la_s_on_crude_prod_nb</vt:lpstr>
      <vt:lpstr>la_s_on_crude_tot_np_res_nb</vt:lpstr>
      <vt:lpstr>la_s_on_crude_tot_p_res_nb</vt:lpstr>
      <vt:lpstr>la_s_on_ng_acq_nb</vt:lpstr>
      <vt:lpstr>la_s_on_ng_div_nb</vt:lpstr>
      <vt:lpstr>la_s_on_ng_exdisc_nb</vt:lpstr>
      <vt:lpstr>la_s_on_ng_prod_nb</vt:lpstr>
      <vt:lpstr>la_s_on_ng_tot_np_res_nb</vt:lpstr>
      <vt:lpstr>la_s_on_ng_tot_p_res_nb</vt:lpstr>
      <vt:lpstr>la_s_on_p4_comments_tx</vt:lpstr>
      <vt:lpstr>la_sng_acq_nb</vt:lpstr>
      <vt:lpstr>la_sng_div_nb</vt:lpstr>
      <vt:lpstr>la_sng_exdisc_nb</vt:lpstr>
      <vt:lpstr>la_sng_prod_nb</vt:lpstr>
      <vt:lpstr>la_sng_tot_np_res_nb</vt:lpstr>
      <vt:lpstr>la_sng_tot_p_res_nb</vt:lpstr>
      <vt:lpstr>la_soc_acq_nb</vt:lpstr>
      <vt:lpstr>la_soc_div_nb</vt:lpstr>
      <vt:lpstr>la_soc_exdisc_nb</vt:lpstr>
      <vt:lpstr>la_soc_prod_nb</vt:lpstr>
      <vt:lpstr>la_soc_tot_np_res_nb</vt:lpstr>
      <vt:lpstr>la_soc_tot_p_res_nb</vt:lpstr>
      <vt:lpstr>la_st_crude_acq_nb</vt:lpstr>
      <vt:lpstr>la_st_crude_div_nb</vt:lpstr>
      <vt:lpstr>la_st_crude_exdisc_nb</vt:lpstr>
      <vt:lpstr>la_st_crude_prod_nb</vt:lpstr>
      <vt:lpstr>la_st_crude_tot_np_res_nb</vt:lpstr>
      <vt:lpstr>la_st_crude_tot_p_res_nb</vt:lpstr>
      <vt:lpstr>la_st_ng_acq_nb</vt:lpstr>
      <vt:lpstr>la_st_ng_div_nb</vt:lpstr>
      <vt:lpstr>la_st_ng_exdisc_nb</vt:lpstr>
      <vt:lpstr>la_st_ng_prod_nb</vt:lpstr>
      <vt:lpstr>la_st_ng_tot_np_res_nb</vt:lpstr>
      <vt:lpstr>la_st_ng_tot_p_res_nb</vt:lpstr>
      <vt:lpstr>ListOptions_X</vt:lpstr>
      <vt:lpstr>mi_crude_acq_nb</vt:lpstr>
      <vt:lpstr>mi_crude_div_nb</vt:lpstr>
      <vt:lpstr>mi_crude_exdisc_nb</vt:lpstr>
      <vt:lpstr>mi_crude_prod_nb</vt:lpstr>
      <vt:lpstr>mi_crude_tot_np_res_nb</vt:lpstr>
      <vt:lpstr>mi_crude_tot_p_res_nb</vt:lpstr>
      <vt:lpstr>mi_ng_acq_nb</vt:lpstr>
      <vt:lpstr>mi_ng_div_nb</vt:lpstr>
      <vt:lpstr>mi_ng_exdisc_nb</vt:lpstr>
      <vt:lpstr>mi_ng_prod_nb</vt:lpstr>
      <vt:lpstr>mi_ng_tot_np_res_nb</vt:lpstr>
      <vt:lpstr>mi_ng_tot_p_res_nb</vt:lpstr>
      <vt:lpstr>mi_p4_comments_tx</vt:lpstr>
      <vt:lpstr>mi_p5_comments_tx</vt:lpstr>
      <vt:lpstr>mi_sng_acq_nb</vt:lpstr>
      <vt:lpstr>mi_sng_div_nb</vt:lpstr>
      <vt:lpstr>mi_sng_exdisc_nb</vt:lpstr>
      <vt:lpstr>mi_sng_prod_nb</vt:lpstr>
      <vt:lpstr>mi_sng_tot_np_res_nb</vt:lpstr>
      <vt:lpstr>mi_sng_tot_p_res_nb</vt:lpstr>
      <vt:lpstr>mi_soc_acq_nb</vt:lpstr>
      <vt:lpstr>mi_soc_div_nb</vt:lpstr>
      <vt:lpstr>mi_soc_exdisc_nb</vt:lpstr>
      <vt:lpstr>mi_soc_prod_nb</vt:lpstr>
      <vt:lpstr>mi_soc_tot_np_res_nb</vt:lpstr>
      <vt:lpstr>mi_soc_tot_p_res_nb</vt:lpstr>
      <vt:lpstr>ms_crude_acq_nb</vt:lpstr>
      <vt:lpstr>ms_crude_div_nb</vt:lpstr>
      <vt:lpstr>ms_crude_exdisc_nb</vt:lpstr>
      <vt:lpstr>ms_crude_prod_nb</vt:lpstr>
      <vt:lpstr>ms_crude_tot_np_res_nb</vt:lpstr>
      <vt:lpstr>ms_crude_tot_p_res_nb</vt:lpstr>
      <vt:lpstr>ms_ng_acq_nb</vt:lpstr>
      <vt:lpstr>ms_ng_div_nb</vt:lpstr>
      <vt:lpstr>ms_ng_exdisc_nb</vt:lpstr>
      <vt:lpstr>ms_ng_prod_nb</vt:lpstr>
      <vt:lpstr>ms_ng_tot_np_res_nb</vt:lpstr>
      <vt:lpstr>ms_ng_tot_p_res_nb</vt:lpstr>
      <vt:lpstr>ms_p4_comments_tx</vt:lpstr>
      <vt:lpstr>mt_crude_acq_nb</vt:lpstr>
      <vt:lpstr>mt_crude_div_nb</vt:lpstr>
      <vt:lpstr>mt_crude_exdisc_nb</vt:lpstr>
      <vt:lpstr>mt_crude_prod_nb</vt:lpstr>
      <vt:lpstr>mt_crude_tot_np_res_nb</vt:lpstr>
      <vt:lpstr>mt_crude_tot_p_res_nb</vt:lpstr>
      <vt:lpstr>mt_ng_acq_nb</vt:lpstr>
      <vt:lpstr>mt_ng_div_nb</vt:lpstr>
      <vt:lpstr>mt_ng_exdisc_nb</vt:lpstr>
      <vt:lpstr>mt_ng_prod_nb</vt:lpstr>
      <vt:lpstr>mt_ng_tot_np_res_nb</vt:lpstr>
      <vt:lpstr>mt_ng_tot_p_res_nb</vt:lpstr>
      <vt:lpstr>mt_p4_comments_tx</vt:lpstr>
      <vt:lpstr>mt_p5_comments_tx</vt:lpstr>
      <vt:lpstr>mt_sng_acq_nb</vt:lpstr>
      <vt:lpstr>mt_sng_div_nb</vt:lpstr>
      <vt:lpstr>mt_sng_exdisc_nb</vt:lpstr>
      <vt:lpstr>mt_sng_prod_nb</vt:lpstr>
      <vt:lpstr>mt_sng_tot_np_res_nb</vt:lpstr>
      <vt:lpstr>mt_sng_tot_p_res_nb</vt:lpstr>
      <vt:lpstr>mt_soc_acq_nb</vt:lpstr>
      <vt:lpstr>mt_soc_div_nb</vt:lpstr>
      <vt:lpstr>mt_soc_exdisc_nb</vt:lpstr>
      <vt:lpstr>mt_soc_prod_nb</vt:lpstr>
      <vt:lpstr>mt_soc_tot_np_res_nb</vt:lpstr>
      <vt:lpstr>mt_soc_tot_p_res_nb</vt:lpstr>
      <vt:lpstr>nd_crude_acq_nb</vt:lpstr>
      <vt:lpstr>nd_crude_div_nb</vt:lpstr>
      <vt:lpstr>nd_crude_exdisc_nb</vt:lpstr>
      <vt:lpstr>nd_crude_prod_nb</vt:lpstr>
      <vt:lpstr>nd_crude_tot_np_res_nb</vt:lpstr>
      <vt:lpstr>nd_crude_tot_p_res_nb</vt:lpstr>
      <vt:lpstr>nd_ng_acq_nb</vt:lpstr>
      <vt:lpstr>nd_ng_div_nb</vt:lpstr>
      <vt:lpstr>nd_ng_exdisc_nb</vt:lpstr>
      <vt:lpstr>nd_ng_prod_nb</vt:lpstr>
      <vt:lpstr>nd_ng_tot_np_res_nb</vt:lpstr>
      <vt:lpstr>nd_ng_tot_p_res_nb</vt:lpstr>
      <vt:lpstr>nd_p4_comments_tx</vt:lpstr>
      <vt:lpstr>nd_p5_comments_tx</vt:lpstr>
      <vt:lpstr>nd_sng_acq_nb</vt:lpstr>
      <vt:lpstr>nd_sng_div_nb</vt:lpstr>
      <vt:lpstr>nd_sng_exdisc_nb</vt:lpstr>
      <vt:lpstr>nd_sng_prod_nb</vt:lpstr>
      <vt:lpstr>nd_sng_tot_np_res_nb</vt:lpstr>
      <vt:lpstr>nd_sng_tot_p_res_nb</vt:lpstr>
      <vt:lpstr>nd_soc_acq_nb</vt:lpstr>
      <vt:lpstr>nd_soc_div_nb</vt:lpstr>
      <vt:lpstr>nd_soc_exdisc_nb</vt:lpstr>
      <vt:lpstr>nd_soc_prod_nb</vt:lpstr>
      <vt:lpstr>nd_soc_tot_np_res_nb</vt:lpstr>
      <vt:lpstr>nd_soc_tot_p_res_nb</vt:lpstr>
      <vt:lpstr>ne_crude_acq_nb</vt:lpstr>
      <vt:lpstr>ne_crude_div_nb</vt:lpstr>
      <vt:lpstr>ne_crude_exdisc_nb</vt:lpstr>
      <vt:lpstr>ne_crude_prod_nb</vt:lpstr>
      <vt:lpstr>ne_crude_tot_np_res_nb</vt:lpstr>
      <vt:lpstr>ne_crude_tot_p_res_nb</vt:lpstr>
      <vt:lpstr>ne_ng_acq_nb</vt:lpstr>
      <vt:lpstr>ne_ng_div_nb</vt:lpstr>
      <vt:lpstr>ne_ng_exdisc_nb</vt:lpstr>
      <vt:lpstr>ne_ng_prod_nb</vt:lpstr>
      <vt:lpstr>ne_ng_tot_np_res_nb</vt:lpstr>
      <vt:lpstr>ne_ng_tot_p_res_nb</vt:lpstr>
      <vt:lpstr>ne_p4_comments_tx</vt:lpstr>
      <vt:lpstr>ne_p5_comments_tx</vt:lpstr>
      <vt:lpstr>ne_sng_acq_nb</vt:lpstr>
      <vt:lpstr>ne_sng_div_nb</vt:lpstr>
      <vt:lpstr>ne_sng_exdisc_nb</vt:lpstr>
      <vt:lpstr>ne_sng_prod_nb</vt:lpstr>
      <vt:lpstr>ne_sng_tot_np_res_nb</vt:lpstr>
      <vt:lpstr>ne_sng_tot_p_res_nb</vt:lpstr>
      <vt:lpstr>ne_soc_acq_nb</vt:lpstr>
      <vt:lpstr>ne_soc_div_nb</vt:lpstr>
      <vt:lpstr>ne_soc_exdisc_nb</vt:lpstr>
      <vt:lpstr>ne_soc_prod_nb</vt:lpstr>
      <vt:lpstr>ne_soc_tot_np_res_nb</vt:lpstr>
      <vt:lpstr>ne_soc_tot_p_res_nb</vt:lpstr>
      <vt:lpstr>nm_e_crude_acq_nb</vt:lpstr>
      <vt:lpstr>nm_e_crude_div_nb</vt:lpstr>
      <vt:lpstr>nm_e_crude_exdisc_nb</vt:lpstr>
      <vt:lpstr>nm_e_crude_prod_nb</vt:lpstr>
      <vt:lpstr>nm_e_crude_tot_np_res_nb</vt:lpstr>
      <vt:lpstr>nm_e_crude_tot_p_res_nb</vt:lpstr>
      <vt:lpstr>nm_e_ng_acq_nb</vt:lpstr>
      <vt:lpstr>nm_e_ng_div_nb</vt:lpstr>
      <vt:lpstr>nm_e_ng_exdisc_nb</vt:lpstr>
      <vt:lpstr>nm_e_ng_prod_nb</vt:lpstr>
      <vt:lpstr>nm_e_ng_tot_np_res_nb</vt:lpstr>
      <vt:lpstr>nm_e_ng_tot_p_res_nb</vt:lpstr>
      <vt:lpstr>nm_e_p4_comments_tx</vt:lpstr>
      <vt:lpstr>nm_p5_comments_tx</vt:lpstr>
      <vt:lpstr>nm_sng_acq_nb</vt:lpstr>
      <vt:lpstr>nm_sng_div_nb</vt:lpstr>
      <vt:lpstr>nm_sng_exdisc_nb</vt:lpstr>
      <vt:lpstr>nm_sng_prod_nb</vt:lpstr>
      <vt:lpstr>nm_sng_tot_np_res_nb</vt:lpstr>
      <vt:lpstr>nm_sng_tot_p_res_nb</vt:lpstr>
      <vt:lpstr>nm_soc_acq_nb</vt:lpstr>
      <vt:lpstr>nm_soc_div_nb</vt:lpstr>
      <vt:lpstr>nm_soc_exdisc_nb</vt:lpstr>
      <vt:lpstr>nm_soc_prod_nb</vt:lpstr>
      <vt:lpstr>nm_soc_tot_np_res_nb</vt:lpstr>
      <vt:lpstr>nm_soc_tot_p_res_nb</vt:lpstr>
      <vt:lpstr>nm_st_crude_acq_nb</vt:lpstr>
      <vt:lpstr>nm_st_crude_div_nb</vt:lpstr>
      <vt:lpstr>nm_st_crude_exdisc_nb</vt:lpstr>
      <vt:lpstr>nm_st_crude_prod_nb</vt:lpstr>
      <vt:lpstr>nm_st_crude_tot_np_res_nb</vt:lpstr>
      <vt:lpstr>nm_st_crude_tot_p_res_nb</vt:lpstr>
      <vt:lpstr>nm_st_ng_acq_nb</vt:lpstr>
      <vt:lpstr>nm_st_ng_div_nb</vt:lpstr>
      <vt:lpstr>nm_st_ng_exdisc_nb</vt:lpstr>
      <vt:lpstr>nm_st_ng_prod_nb</vt:lpstr>
      <vt:lpstr>nm_st_ng_tot_np_res_nb</vt:lpstr>
      <vt:lpstr>nm_st_ng_tot_p_res_nb</vt:lpstr>
      <vt:lpstr>nm_w_crude_acq_nb</vt:lpstr>
      <vt:lpstr>nm_w_crude_div_nb</vt:lpstr>
      <vt:lpstr>nm_w_crude_exdisc_nb</vt:lpstr>
      <vt:lpstr>nm_w_crude_prod_nb</vt:lpstr>
      <vt:lpstr>nm_w_crude_tot_np_res_nb</vt:lpstr>
      <vt:lpstr>nm_w_crude_tot_p_res_nb</vt:lpstr>
      <vt:lpstr>nm_w_ng_acq_nb</vt:lpstr>
      <vt:lpstr>nm_w_ng_div_nb</vt:lpstr>
      <vt:lpstr>nm_w_ng_exdisc_nb</vt:lpstr>
      <vt:lpstr>nm_w_ng_prod_nb</vt:lpstr>
      <vt:lpstr>nm_w_ng_tot_np_res_nb</vt:lpstr>
      <vt:lpstr>nm_w_ng_tot_p_res_nb</vt:lpstr>
      <vt:lpstr>nm_w_p4_comments_tx</vt:lpstr>
      <vt:lpstr>no_contact2_tx</vt:lpstr>
      <vt:lpstr>ny_crude_acq_nb</vt:lpstr>
      <vt:lpstr>ny_crude_div_nb</vt:lpstr>
      <vt:lpstr>ny_crude_exdisc_nb</vt:lpstr>
      <vt:lpstr>ny_crude_prod_nb</vt:lpstr>
      <vt:lpstr>ny_crude_tot_np_res_nb</vt:lpstr>
      <vt:lpstr>ny_crude_tot_p_res_nb</vt:lpstr>
      <vt:lpstr>ny_ng_acq_nb</vt:lpstr>
      <vt:lpstr>ny_ng_div_nb</vt:lpstr>
      <vt:lpstr>ny_ng_exdisc_nb</vt:lpstr>
      <vt:lpstr>ny_ng_prod_nb</vt:lpstr>
      <vt:lpstr>ny_ng_tot_np_res_nb</vt:lpstr>
      <vt:lpstr>ny_ng_tot_p_res_nb</vt:lpstr>
      <vt:lpstr>ny_p4_comments_tx</vt:lpstr>
      <vt:lpstr>oh_crude_acq_nb</vt:lpstr>
      <vt:lpstr>oh_crude_div_nb</vt:lpstr>
      <vt:lpstr>oh_crude_exdisc_nb</vt:lpstr>
      <vt:lpstr>oh_crude_prod_nb</vt:lpstr>
      <vt:lpstr>oh_crude_tot_np_res_nb</vt:lpstr>
      <vt:lpstr>oh_crude_tot_p_res_nb</vt:lpstr>
      <vt:lpstr>oh_ng_acq_nb</vt:lpstr>
      <vt:lpstr>oh_ng_div_nb</vt:lpstr>
      <vt:lpstr>oh_ng_exdisc_nb</vt:lpstr>
      <vt:lpstr>oh_ng_prod_nb</vt:lpstr>
      <vt:lpstr>oh_ng_tot_np_res_nb</vt:lpstr>
      <vt:lpstr>oh_ng_tot_p_res_nb</vt:lpstr>
      <vt:lpstr>oh_p4_comments_tx</vt:lpstr>
      <vt:lpstr>oh_p5_comments_tx</vt:lpstr>
      <vt:lpstr>oh_sng_acq_nb</vt:lpstr>
      <vt:lpstr>oh_sng_div_nb</vt:lpstr>
      <vt:lpstr>oh_sng_exdisc_nb</vt:lpstr>
      <vt:lpstr>oh_sng_prod_nb</vt:lpstr>
      <vt:lpstr>oh_sng_tot_np_res_nb</vt:lpstr>
      <vt:lpstr>oh_sng_tot_p_res_nb</vt:lpstr>
      <vt:lpstr>oh_soc_acq_nb</vt:lpstr>
      <vt:lpstr>oh_soc_div_nb</vt:lpstr>
      <vt:lpstr>oh_soc_exdisc_nb</vt:lpstr>
      <vt:lpstr>oh_soc_prod_nb</vt:lpstr>
      <vt:lpstr>oh_soc_tot_np_res_nb</vt:lpstr>
      <vt:lpstr>oh_soc_tot_p_res_nb</vt:lpstr>
      <vt:lpstr>ok_crude_acq_nb</vt:lpstr>
      <vt:lpstr>ok_crude_div_nb</vt:lpstr>
      <vt:lpstr>ok_crude_exdisc_nb</vt:lpstr>
      <vt:lpstr>ok_crude_prod_nb</vt:lpstr>
      <vt:lpstr>ok_crude_tot_np_res_nb</vt:lpstr>
      <vt:lpstr>ok_crude_tot_p_res_nb</vt:lpstr>
      <vt:lpstr>ok_ng_acq_nb</vt:lpstr>
      <vt:lpstr>ok_ng_div_nb</vt:lpstr>
      <vt:lpstr>ok_ng_exdisc_nb</vt:lpstr>
      <vt:lpstr>ok_ng_prod_nb</vt:lpstr>
      <vt:lpstr>ok_ng_tot_np_res_nb</vt:lpstr>
      <vt:lpstr>ok_ng_tot_p_res_nb</vt:lpstr>
      <vt:lpstr>ok_p4_comments_tx</vt:lpstr>
      <vt:lpstr>ok_p5_comments_tx</vt:lpstr>
      <vt:lpstr>ok_sng_acq_nb</vt:lpstr>
      <vt:lpstr>ok_sng_div_nb</vt:lpstr>
      <vt:lpstr>ok_sng_exdisc_nb</vt:lpstr>
      <vt:lpstr>ok_sng_prod_nb</vt:lpstr>
      <vt:lpstr>ok_sng_tot_np_res_nb</vt:lpstr>
      <vt:lpstr>ok_sng_tot_p_res_nb</vt:lpstr>
      <vt:lpstr>ok_soc_acq_nb</vt:lpstr>
      <vt:lpstr>ok_soc_div_nb</vt:lpstr>
      <vt:lpstr>ok_soc_exdisc_nb</vt:lpstr>
      <vt:lpstr>ok_soc_prod_nb</vt:lpstr>
      <vt:lpstr>ok_soc_tot_np_res_nb</vt:lpstr>
      <vt:lpstr>ok_soc_tot_p_res_nb</vt:lpstr>
      <vt:lpstr>OMB</vt:lpstr>
      <vt:lpstr>os_az_crude_acq_nb</vt:lpstr>
      <vt:lpstr>os_az_crude_div_nb</vt:lpstr>
      <vt:lpstr>os_az_crude_exdisc_nb</vt:lpstr>
      <vt:lpstr>os_az_crude_prod_nb</vt:lpstr>
      <vt:lpstr>os_az_crude_tot_np_res_nb</vt:lpstr>
      <vt:lpstr>os_az_crude_tot_p_res_nb</vt:lpstr>
      <vt:lpstr>os_az_ng_acq_nb</vt:lpstr>
      <vt:lpstr>os_az_ng_div_nb</vt:lpstr>
      <vt:lpstr>os_az_ng_exdisc_nb</vt:lpstr>
      <vt:lpstr>os_az_ng_prod_nb</vt:lpstr>
      <vt:lpstr>os_az_ng_tot_np_res_nb</vt:lpstr>
      <vt:lpstr>os_az_ng_tot_p_res_nb</vt:lpstr>
      <vt:lpstr>os_az_p4_comments_tx</vt:lpstr>
      <vt:lpstr>os_fl_crude_acq_nb</vt:lpstr>
      <vt:lpstr>os_fl_crude_div_nb</vt:lpstr>
      <vt:lpstr>os_fl_crude_exdisc_nb</vt:lpstr>
      <vt:lpstr>os_fl_crude_prod_nb</vt:lpstr>
      <vt:lpstr>os_fl_crude_tot_np_res_nb</vt:lpstr>
      <vt:lpstr>os_fl_crude_tot_p_res_nb</vt:lpstr>
      <vt:lpstr>os_fl_ng_acq_nb</vt:lpstr>
      <vt:lpstr>os_fl_ng_div_nb</vt:lpstr>
      <vt:lpstr>os_fl_ng_exdisc_nb</vt:lpstr>
      <vt:lpstr>os_fl_ng_prod_nb</vt:lpstr>
      <vt:lpstr>os_fl_ng_tot_np_res_nb</vt:lpstr>
      <vt:lpstr>os_fl_ng_tot_p_res_nb</vt:lpstr>
      <vt:lpstr>os_fl_p4_comments_tx</vt:lpstr>
      <vt:lpstr>os_id_crude_acq_nb</vt:lpstr>
      <vt:lpstr>os_id_crude_div_nb</vt:lpstr>
      <vt:lpstr>os_id_crude_exdisc_nb</vt:lpstr>
      <vt:lpstr>os_id_crude_prod_nb</vt:lpstr>
      <vt:lpstr>os_id_crude_tot_np_res_nb</vt:lpstr>
      <vt:lpstr>os_id_crude_tot_p_res_nb</vt:lpstr>
      <vt:lpstr>os_id_ng_acq_nb</vt:lpstr>
      <vt:lpstr>os_id_ng_div_nb</vt:lpstr>
      <vt:lpstr>os_id_ng_exdisc_nb</vt:lpstr>
      <vt:lpstr>os_id_ng_prod_nb</vt:lpstr>
      <vt:lpstr>os_id_ng_tot_np_res_nb</vt:lpstr>
      <vt:lpstr>os_id_ng_tot_p_res_nb</vt:lpstr>
      <vt:lpstr>os_id_p4_comments_tx</vt:lpstr>
      <vt:lpstr>os_il_crude_acq_nb</vt:lpstr>
      <vt:lpstr>os_il_crude_div_nb</vt:lpstr>
      <vt:lpstr>os_il_crude_exdisc_nb</vt:lpstr>
      <vt:lpstr>os_il_crude_prod_nb</vt:lpstr>
      <vt:lpstr>os_il_crude_tot_np_res_nb</vt:lpstr>
      <vt:lpstr>os_il_crude_tot_p_res_nb</vt:lpstr>
      <vt:lpstr>os_il_ng_acq_nb</vt:lpstr>
      <vt:lpstr>os_il_ng_div_nb</vt:lpstr>
      <vt:lpstr>os_il_ng_exdisc_nb</vt:lpstr>
      <vt:lpstr>os_il_ng_prod_nb</vt:lpstr>
      <vt:lpstr>os_il_ng_tot_np_res_nb</vt:lpstr>
      <vt:lpstr>os_il_ng_tot_p_res_nb</vt:lpstr>
      <vt:lpstr>os_il_p4_comments_tx</vt:lpstr>
      <vt:lpstr>os_in_crude_acq_nb</vt:lpstr>
      <vt:lpstr>os_in_crude_div_nb</vt:lpstr>
      <vt:lpstr>os_in_crude_exdisc_nb</vt:lpstr>
      <vt:lpstr>os_in_crude_prod_nb</vt:lpstr>
      <vt:lpstr>os_in_crude_tot_np_res_nb</vt:lpstr>
      <vt:lpstr>os_in_crude_tot_p_res_nb</vt:lpstr>
      <vt:lpstr>os_in_ng_acq_nb</vt:lpstr>
      <vt:lpstr>os_in_ng_div_nb</vt:lpstr>
      <vt:lpstr>os_in_ng_exdisc_nb</vt:lpstr>
      <vt:lpstr>os_in_ng_prod_nb</vt:lpstr>
      <vt:lpstr>os_in_ng_tot_np_res_nb</vt:lpstr>
      <vt:lpstr>os_in_ng_tot_p_res_nb</vt:lpstr>
      <vt:lpstr>os_in_p4_comments_tx</vt:lpstr>
      <vt:lpstr>os_md_crude_acq_nb</vt:lpstr>
      <vt:lpstr>os_md_crude_div_nb</vt:lpstr>
      <vt:lpstr>os_md_crude_exdisc_nb</vt:lpstr>
      <vt:lpstr>os_md_crude_prod_nb</vt:lpstr>
      <vt:lpstr>os_md_crude_tot_np_res_nb</vt:lpstr>
      <vt:lpstr>os_md_crude_tot_p_res_nb</vt:lpstr>
      <vt:lpstr>os_md_ng_acq_nb</vt:lpstr>
      <vt:lpstr>os_md_ng_div_nb</vt:lpstr>
      <vt:lpstr>os_md_ng_exdisc_nb</vt:lpstr>
      <vt:lpstr>os_md_ng_prod_nb</vt:lpstr>
      <vt:lpstr>os_md_ng_tot_np_res_nb</vt:lpstr>
      <vt:lpstr>os_md_ng_tot_p_res_nb</vt:lpstr>
      <vt:lpstr>os_md_p4_comments_tx</vt:lpstr>
      <vt:lpstr>os_mo_crude_acq_nb</vt:lpstr>
      <vt:lpstr>os_mo_crude_div_nb</vt:lpstr>
      <vt:lpstr>os_mo_crude_exdisc_nb</vt:lpstr>
      <vt:lpstr>os_mo_crude_prod_nb</vt:lpstr>
      <vt:lpstr>os_mo_crude_tot_np_res_nb</vt:lpstr>
      <vt:lpstr>os_mo_crude_tot_p_res_nb</vt:lpstr>
      <vt:lpstr>os_mo_ng_acq_nb</vt:lpstr>
      <vt:lpstr>os_mo_ng_div_nb</vt:lpstr>
      <vt:lpstr>os_mo_ng_exdisc_nb</vt:lpstr>
      <vt:lpstr>os_mo_ng_prod_nb</vt:lpstr>
      <vt:lpstr>os_mo_ng_tot_np_res_nb</vt:lpstr>
      <vt:lpstr>os_mo_ng_tot_p_res_nb</vt:lpstr>
      <vt:lpstr>os_mo_p4_comments_tx</vt:lpstr>
      <vt:lpstr>os_nl_crude_acq_nb</vt:lpstr>
      <vt:lpstr>os_nl_crude_div_nb</vt:lpstr>
      <vt:lpstr>os_nl_crude_exdisc_nb</vt:lpstr>
      <vt:lpstr>os_nl_crude_prod_nb</vt:lpstr>
      <vt:lpstr>os_nl_crude_tot_np_res_nb</vt:lpstr>
      <vt:lpstr>os_nl_crude_tot_p_res_nb</vt:lpstr>
      <vt:lpstr>os_nl_ng_acq_nb</vt:lpstr>
      <vt:lpstr>os_nl_ng_div_nb</vt:lpstr>
      <vt:lpstr>os_nl_ng_exdisc_nb</vt:lpstr>
      <vt:lpstr>os_nl_ng_prod_nb</vt:lpstr>
      <vt:lpstr>os_nl_ng_tot_np_res_nb</vt:lpstr>
      <vt:lpstr>os_nl_ng_tot_p_res_nb</vt:lpstr>
      <vt:lpstr>os_nl_p4_comments_tx</vt:lpstr>
      <vt:lpstr>os_nl_tx</vt:lpstr>
      <vt:lpstr>os_nv_crude_acq_nb</vt:lpstr>
      <vt:lpstr>os_nv_crude_div_nb</vt:lpstr>
      <vt:lpstr>os_nv_crude_exdisc_nb</vt:lpstr>
      <vt:lpstr>os_nv_crude_prod_nb</vt:lpstr>
      <vt:lpstr>os_nv_crude_tot_np_res_nb</vt:lpstr>
      <vt:lpstr>os_nv_crude_tot_p_res_nb</vt:lpstr>
      <vt:lpstr>os_nv_ng_acq_nb</vt:lpstr>
      <vt:lpstr>os_nv_ng_div_nb</vt:lpstr>
      <vt:lpstr>os_nv_ng_exdisc_nb</vt:lpstr>
      <vt:lpstr>os_nv_ng_prod_nb</vt:lpstr>
      <vt:lpstr>os_nv_ng_tot_np_res_nb</vt:lpstr>
      <vt:lpstr>os_nv_ng_tot_p_res_nb</vt:lpstr>
      <vt:lpstr>os_nv_p4_comments_tx</vt:lpstr>
      <vt:lpstr>os_or_crude_acq_nb</vt:lpstr>
      <vt:lpstr>os_or_crude_div_nb</vt:lpstr>
      <vt:lpstr>os_or_crude_exdisc_nb</vt:lpstr>
      <vt:lpstr>os_or_crude_prod_nb</vt:lpstr>
      <vt:lpstr>os_or_crude_tot_np_res_nb</vt:lpstr>
      <vt:lpstr>os_or_crude_tot_p_res_nb</vt:lpstr>
      <vt:lpstr>os_or_ng_acq_nb</vt:lpstr>
      <vt:lpstr>os_or_ng_div_nb</vt:lpstr>
      <vt:lpstr>os_or_ng_exdisc_nb</vt:lpstr>
      <vt:lpstr>os_or_ng_prod_nb</vt:lpstr>
      <vt:lpstr>os_or_ng_tot_np_res_nb</vt:lpstr>
      <vt:lpstr>os_or_ng_tot_p_res_nb</vt:lpstr>
      <vt:lpstr>os_or_p4_comments_tx</vt:lpstr>
      <vt:lpstr>os_st_crude_acq_nb</vt:lpstr>
      <vt:lpstr>os_st_crude_div_nb</vt:lpstr>
      <vt:lpstr>os_st_crude_exdisc_nb</vt:lpstr>
      <vt:lpstr>os_st_crude_prod_nb</vt:lpstr>
      <vt:lpstr>os_st_crude_tot_np_res_nb</vt:lpstr>
      <vt:lpstr>os_st_crude_tot_p_res_nb</vt:lpstr>
      <vt:lpstr>os_st_ng_acq_nb</vt:lpstr>
      <vt:lpstr>os_st_ng_div_nb</vt:lpstr>
      <vt:lpstr>os_st_ng_exdisc_nb</vt:lpstr>
      <vt:lpstr>os_st_ng_prod_nb</vt:lpstr>
      <vt:lpstr>os_st_ng_tot_np_res_nb</vt:lpstr>
      <vt:lpstr>os_st_ng_tot_p_res_nb</vt:lpstr>
      <vt:lpstr>os_tn_crude_acq_nb</vt:lpstr>
      <vt:lpstr>os_tn_crude_div_nb</vt:lpstr>
      <vt:lpstr>os_tn_crude_exdisc_nb</vt:lpstr>
      <vt:lpstr>os_tn_crude_prod_nb</vt:lpstr>
      <vt:lpstr>os_tn_crude_tot_np_res_nb</vt:lpstr>
      <vt:lpstr>os_tn_crude_tot_p_res_nb</vt:lpstr>
      <vt:lpstr>os_tn_ng_acq_nb</vt:lpstr>
      <vt:lpstr>os_tn_ng_div_nb</vt:lpstr>
      <vt:lpstr>os_tn_ng_exdisc_nb</vt:lpstr>
      <vt:lpstr>os_tn_ng_prod_nb</vt:lpstr>
      <vt:lpstr>os_tn_ng_tot_np_res_nb</vt:lpstr>
      <vt:lpstr>os_tn_ng_tot_p_res_nb</vt:lpstr>
      <vt:lpstr>os_tn_p4_comments_tx</vt:lpstr>
      <vt:lpstr>oss_al_p5_comments_tx</vt:lpstr>
      <vt:lpstr>oss_al_sng_acq_nb</vt:lpstr>
      <vt:lpstr>oss_al_sng_div_nb</vt:lpstr>
      <vt:lpstr>oss_al_sng_exdisc_nb</vt:lpstr>
      <vt:lpstr>oss_al_sng_prod_nb</vt:lpstr>
      <vt:lpstr>oss_al_sng_tot_np_res_nb</vt:lpstr>
      <vt:lpstr>oss_al_sng_tot_p_res_nb</vt:lpstr>
      <vt:lpstr>oss_al_soc_acq_nb</vt:lpstr>
      <vt:lpstr>oss_al_soc_div_nb</vt:lpstr>
      <vt:lpstr>oss_al_soc_exdisc_nb</vt:lpstr>
      <vt:lpstr>oss_al_soc_prod_nb</vt:lpstr>
      <vt:lpstr>oss_al_soc_tot_np_res_nb</vt:lpstr>
      <vt:lpstr>oss_al_soc_tot_p_res_nb</vt:lpstr>
      <vt:lpstr>oss_ca_p5_comments_tx</vt:lpstr>
      <vt:lpstr>oss_ca_sng_acq_nb</vt:lpstr>
      <vt:lpstr>oss_ca_sng_div_nb</vt:lpstr>
      <vt:lpstr>oss_ca_sng_exdisc_nb</vt:lpstr>
      <vt:lpstr>oss_ca_sng_prod_nb</vt:lpstr>
      <vt:lpstr>oss_ca_sng_tot_np_res_nb</vt:lpstr>
      <vt:lpstr>oss_ca_sng_tot_p_res_nb</vt:lpstr>
      <vt:lpstr>oss_ca_soc_acq_nb</vt:lpstr>
      <vt:lpstr>oss_ca_soc_div_nb</vt:lpstr>
      <vt:lpstr>oss_ca_soc_exdisc_nb</vt:lpstr>
      <vt:lpstr>oss_ca_soc_prod_nb</vt:lpstr>
      <vt:lpstr>oss_ca_soc_tot_np_res_nb</vt:lpstr>
      <vt:lpstr>oss_ca_soc_tot_p_res_nb</vt:lpstr>
      <vt:lpstr>oss_il_p5_comments_tx</vt:lpstr>
      <vt:lpstr>oss_il_sng_acq_nb</vt:lpstr>
      <vt:lpstr>oss_il_sng_div_nb</vt:lpstr>
      <vt:lpstr>oss_il_sng_exdisc_nb</vt:lpstr>
      <vt:lpstr>oss_il_sng_prod_nb</vt:lpstr>
      <vt:lpstr>oss_il_sng_tot_np_res_nb</vt:lpstr>
      <vt:lpstr>oss_il_sng_tot_p_res_nb</vt:lpstr>
      <vt:lpstr>oss_il_soc_acq_nb</vt:lpstr>
      <vt:lpstr>oss_il_soc_div_nb</vt:lpstr>
      <vt:lpstr>oss_il_soc_exdisc_nb</vt:lpstr>
      <vt:lpstr>oss_il_soc_prod_nb</vt:lpstr>
      <vt:lpstr>oss_il_soc_tot_np_res_nb</vt:lpstr>
      <vt:lpstr>oss_il_soc_tot_p_res_nb</vt:lpstr>
      <vt:lpstr>oss_in_p5_comments_tx</vt:lpstr>
      <vt:lpstr>oss_in_sng_acq_nb</vt:lpstr>
      <vt:lpstr>oss_in_sng_div_nb</vt:lpstr>
      <vt:lpstr>oss_in_sng_exdisc_nb</vt:lpstr>
      <vt:lpstr>oss_in_sng_prod_nb</vt:lpstr>
      <vt:lpstr>oss_in_sng_tot_np_res_nb</vt:lpstr>
      <vt:lpstr>oss_in_sng_tot_p_res_nb</vt:lpstr>
      <vt:lpstr>oss_in_soc_acq_nb</vt:lpstr>
      <vt:lpstr>oss_in_soc_div_nb</vt:lpstr>
      <vt:lpstr>oss_in_soc_exdisc_nb</vt:lpstr>
      <vt:lpstr>oss_in_soc_prod_nb</vt:lpstr>
      <vt:lpstr>oss_in_soc_tot_np_res_nb</vt:lpstr>
      <vt:lpstr>oss_in_soc_tot_p_res_nb</vt:lpstr>
      <vt:lpstr>oss_nl_p5_comments_tx</vt:lpstr>
      <vt:lpstr>oss_nl_sng_acq_nb</vt:lpstr>
      <vt:lpstr>oss_nl_sng_div_nb</vt:lpstr>
      <vt:lpstr>oss_nl_sng_exdisc_nb</vt:lpstr>
      <vt:lpstr>oss_nl_sng_prod_nb</vt:lpstr>
      <vt:lpstr>oss_nl_sng_tot_np_res_nb</vt:lpstr>
      <vt:lpstr>oss_nl_sng_tot_p_res_nb</vt:lpstr>
      <vt:lpstr>oss_nl_soc_acq_nb</vt:lpstr>
      <vt:lpstr>oss_nl_soc_div_nb</vt:lpstr>
      <vt:lpstr>oss_nl_soc_exdisc_nb</vt:lpstr>
      <vt:lpstr>oss_nl_soc_prod_nb</vt:lpstr>
      <vt:lpstr>oss_nl_soc_tot_np_res_nb</vt:lpstr>
      <vt:lpstr>oss_nl_soc_tot_p_res_nb</vt:lpstr>
      <vt:lpstr>oss_nl_tx</vt:lpstr>
      <vt:lpstr>oss_ny_p5_comments_tx</vt:lpstr>
      <vt:lpstr>oss_ny_sng_acq_nb</vt:lpstr>
      <vt:lpstr>oss_ny_sng_div_nb</vt:lpstr>
      <vt:lpstr>oss_ny_sng_exdisc_nb</vt:lpstr>
      <vt:lpstr>oss_ny_sng_prod_nb</vt:lpstr>
      <vt:lpstr>oss_ny_sng_tot_np_res_nb</vt:lpstr>
      <vt:lpstr>oss_ny_sng_tot_p_res_nb</vt:lpstr>
      <vt:lpstr>oss_ny_soc_acq_nb</vt:lpstr>
      <vt:lpstr>oss_ny_soc_div_nb</vt:lpstr>
      <vt:lpstr>oss_ny_soc_exdisc_nb</vt:lpstr>
      <vt:lpstr>oss_ny_soc_prod_nb</vt:lpstr>
      <vt:lpstr>oss_ny_soc_tot_np_res_nb</vt:lpstr>
      <vt:lpstr>oss_ny_soc_tot_p_res_nb</vt:lpstr>
      <vt:lpstr>oss_st_p5_comments_tx</vt:lpstr>
      <vt:lpstr>oss_st_sng_acq_nb</vt:lpstr>
      <vt:lpstr>oss_st_sng_div_nb</vt:lpstr>
      <vt:lpstr>oss_st_sng_exdisc_nb</vt:lpstr>
      <vt:lpstr>oss_st_sng_prod_nb</vt:lpstr>
      <vt:lpstr>oss_st_sng_tot_np_res_nb</vt:lpstr>
      <vt:lpstr>oss_st_sng_tot_p_res_nb</vt:lpstr>
      <vt:lpstr>oss_st_soc_acq_nb</vt:lpstr>
      <vt:lpstr>oss_st_soc_div_nb</vt:lpstr>
      <vt:lpstr>oss_st_soc_exdisc_nb</vt:lpstr>
      <vt:lpstr>oss_st_soc_prod_nb</vt:lpstr>
      <vt:lpstr>oss_st_soc_tot_np_res_nb</vt:lpstr>
      <vt:lpstr>oss_st_soc_tot_p_res_nb</vt:lpstr>
      <vt:lpstr>oss_tn_p5_comments_tx</vt:lpstr>
      <vt:lpstr>oss_tn_sng_acq_nb</vt:lpstr>
      <vt:lpstr>oss_tn_sng_div_nb</vt:lpstr>
      <vt:lpstr>oss_tn_sng_exdisc_nb</vt:lpstr>
      <vt:lpstr>oss_tn_sng_prod_nb</vt:lpstr>
      <vt:lpstr>oss_tn_sng_tot_np_res_nb</vt:lpstr>
      <vt:lpstr>oss_tn_sng_tot_p_res_nb</vt:lpstr>
      <vt:lpstr>oss_tn_soc_acq_nb</vt:lpstr>
      <vt:lpstr>oss_tn_soc_div_nb</vt:lpstr>
      <vt:lpstr>oss_tn_soc_exdisc_nb</vt:lpstr>
      <vt:lpstr>oss_tn_soc_prod_nb</vt:lpstr>
      <vt:lpstr>oss_tn_soc_tot_np_res_nb</vt:lpstr>
      <vt:lpstr>oss_tn_soc_tot_p_res_nb</vt:lpstr>
      <vt:lpstr>oss_ut_p5_comments_tx</vt:lpstr>
      <vt:lpstr>oss_ut_sng_acq_nb</vt:lpstr>
      <vt:lpstr>oss_ut_sng_div_nb</vt:lpstr>
      <vt:lpstr>oss_ut_sng_exdisc_nb</vt:lpstr>
      <vt:lpstr>oss_ut_sng_prod_nb</vt:lpstr>
      <vt:lpstr>oss_ut_sng_tot_np_res_nb</vt:lpstr>
      <vt:lpstr>oss_ut_sng_tot_p_res_nb</vt:lpstr>
      <vt:lpstr>oss_ut_soc_acq_nb</vt:lpstr>
      <vt:lpstr>oss_ut_soc_div_nb</vt:lpstr>
      <vt:lpstr>oss_ut_soc_exdisc_nb</vt:lpstr>
      <vt:lpstr>oss_ut_soc_prod_nb</vt:lpstr>
      <vt:lpstr>oss_ut_soc_tot_np_res_nb</vt:lpstr>
      <vt:lpstr>oss_ut_soc_tot_p_res_nb</vt:lpstr>
      <vt:lpstr>pa_crude_acq_nb</vt:lpstr>
      <vt:lpstr>pa_crude_div_nb</vt:lpstr>
      <vt:lpstr>pa_crude_exdisc_nb</vt:lpstr>
      <vt:lpstr>pa_crude_prod_nb</vt:lpstr>
      <vt:lpstr>pa_crude_tot_np_res_nb</vt:lpstr>
      <vt:lpstr>pa_crude_tot_p_res_nb</vt:lpstr>
      <vt:lpstr>pa_ng_acq_nb</vt:lpstr>
      <vt:lpstr>pa_ng_div_nb</vt:lpstr>
      <vt:lpstr>pa_ng_exdisc_nb</vt:lpstr>
      <vt:lpstr>pa_ng_prod_nb</vt:lpstr>
      <vt:lpstr>pa_ng_tot_np_res_nb</vt:lpstr>
      <vt:lpstr>pa_ng_tot_p_res_nb</vt:lpstr>
      <vt:lpstr>pa_p4_comments_tx</vt:lpstr>
      <vt:lpstr>pa_p5_comments_tx</vt:lpstr>
      <vt:lpstr>pa_sng_acq_nb</vt:lpstr>
      <vt:lpstr>pa_sng_div_nb</vt:lpstr>
      <vt:lpstr>pa_sng_exdisc_nb</vt:lpstr>
      <vt:lpstr>pa_sng_prod_nb</vt:lpstr>
      <vt:lpstr>pa_sng_tot_np_res_nb</vt:lpstr>
      <vt:lpstr>pa_sng_tot_p_res_nb</vt:lpstr>
      <vt:lpstr>pa_soc_acq_nb</vt:lpstr>
      <vt:lpstr>pa_soc_div_nb</vt:lpstr>
      <vt:lpstr>pa_soc_exdisc_nb</vt:lpstr>
      <vt:lpstr>pa_soc_prod_nb</vt:lpstr>
      <vt:lpstr>pa_soc_tot_np_res_nb</vt:lpstr>
      <vt:lpstr>pa_soc_tot_p_res_nb</vt:lpstr>
      <vt:lpstr>parent_addr1_tx</vt:lpstr>
      <vt:lpstr>parent_city_tx</vt:lpstr>
      <vt:lpstr>parent_info_changed_yn</vt:lpstr>
      <vt:lpstr>parent_name_tx</vt:lpstr>
      <vt:lpstr>parent_no</vt:lpstr>
      <vt:lpstr>parent_state_cd</vt:lpstr>
      <vt:lpstr>parent_yn</vt:lpstr>
      <vt:lpstr>parent_zip_code_tx</vt:lpstr>
      <vt:lpstr>Part4Fieldnames!Print_Area</vt:lpstr>
      <vt:lpstr>Part4MaxEdits!Print_Area</vt:lpstr>
      <vt:lpstr>'Part4-Total Liquids and Gas'!Print_Area</vt:lpstr>
      <vt:lpstr>Part5Fieldnames!Print_Area</vt:lpstr>
      <vt:lpstr>Part5MaxEdits!Print_Area</vt:lpstr>
      <vt:lpstr>'Part5-Shale Liquids and Gas'!Print_Area</vt:lpstr>
      <vt:lpstr>'Parts1-3-Company Info Approval'!Print_Area</vt:lpstr>
      <vt:lpstr>Part4Fieldnames!Print_Titles</vt:lpstr>
      <vt:lpstr>Part4MaxEdits!Print_Titles</vt:lpstr>
      <vt:lpstr>'Part4-Total Liquids and Gas'!Print_Titles</vt:lpstr>
      <vt:lpstr>Part5Fieldnames!Print_Titles</vt:lpstr>
      <vt:lpstr>Part5MaxEdits!Print_Titles</vt:lpstr>
      <vt:lpstr>'Part5-Shale Liquids and Gas'!Print_Titles</vt:lpstr>
      <vt:lpstr>respondent_name_tx</vt:lpstr>
      <vt:lpstr>resub_yn</vt:lpstr>
      <vt:lpstr>sd_crude_acq_nb</vt:lpstr>
      <vt:lpstr>sd_crude_div_nb</vt:lpstr>
      <vt:lpstr>sd_crude_exdisc_nb</vt:lpstr>
      <vt:lpstr>sd_crude_prod_nb</vt:lpstr>
      <vt:lpstr>sd_crude_tot_np_res_nb</vt:lpstr>
      <vt:lpstr>sd_crude_tot_p_res_nb</vt:lpstr>
      <vt:lpstr>sd_ng_acq_nb</vt:lpstr>
      <vt:lpstr>sd_ng_div_nb</vt:lpstr>
      <vt:lpstr>sd_ng_exdisc_nb</vt:lpstr>
      <vt:lpstr>sd_ng_prod_nb</vt:lpstr>
      <vt:lpstr>sd_ng_tot_np_res_nb</vt:lpstr>
      <vt:lpstr>sd_ng_tot_p_res_nb</vt:lpstr>
      <vt:lpstr>sd_p4_comments_tx</vt:lpstr>
      <vt:lpstr>sd_p5_comments_tx</vt:lpstr>
      <vt:lpstr>sd_sng_acq_nb</vt:lpstr>
      <vt:lpstr>sd_sng_div_nb</vt:lpstr>
      <vt:lpstr>sd_sng_exdisc_nb</vt:lpstr>
      <vt:lpstr>sd_sng_prod_nb</vt:lpstr>
      <vt:lpstr>sd_sng_tot_np_res_nb</vt:lpstr>
      <vt:lpstr>sd_sng_tot_p_res_nb</vt:lpstr>
      <vt:lpstr>sd_soc_acq_nb</vt:lpstr>
      <vt:lpstr>sd_soc_div_nb</vt:lpstr>
      <vt:lpstr>sd_soc_exdisc_nb</vt:lpstr>
      <vt:lpstr>sd_soc_prod_nb</vt:lpstr>
      <vt:lpstr>sd_soc_tot_np_res_nb</vt:lpstr>
      <vt:lpstr>sd_soc_tot_p_res_nb</vt:lpstr>
      <vt:lpstr>sold_comp_props_no</vt:lpstr>
      <vt:lpstr>sold_comp_props_no_edb</vt:lpstr>
      <vt:lpstr>sold_comp_yn</vt:lpstr>
      <vt:lpstr>sold_comp_yn_edb</vt:lpstr>
      <vt:lpstr>sold_list_tx</vt:lpstr>
      <vt:lpstr>sold_props_yn</vt:lpstr>
      <vt:lpstr>sold_props_yn_edb</vt:lpstr>
      <vt:lpstr>subsidiary_list_tx</vt:lpstr>
      <vt:lpstr>subsidiary_no</vt:lpstr>
      <vt:lpstr>subsidiary_yn</vt:lpstr>
      <vt:lpstr>Tbl_State_Part4OtherStateList</vt:lpstr>
      <vt:lpstr>Tbl_State_Part5OtherStateList</vt:lpstr>
      <vt:lpstr>Tbl_States_STCODE_List</vt:lpstr>
      <vt:lpstr>tx_d1_crude_acq_nb</vt:lpstr>
      <vt:lpstr>tx_d1_crude_div_nb</vt:lpstr>
      <vt:lpstr>tx_d1_crude_exdisc_nb</vt:lpstr>
      <vt:lpstr>tx_d1_crude_prod_nb</vt:lpstr>
      <vt:lpstr>tx_d1_crude_tot_np_res_nb</vt:lpstr>
      <vt:lpstr>tx_d1_crude_tot_p_res_nb</vt:lpstr>
      <vt:lpstr>tx_d1_ng_acq_nb</vt:lpstr>
      <vt:lpstr>tx_d1_ng_div_nb</vt:lpstr>
      <vt:lpstr>tx_d1_ng_exdisc_nb</vt:lpstr>
      <vt:lpstr>tx_d1_ng_prod_nb</vt:lpstr>
      <vt:lpstr>tx_d1_ng_tot_np_res_nb</vt:lpstr>
      <vt:lpstr>tx_d1_ng_tot_p_res_nb</vt:lpstr>
      <vt:lpstr>tx_d1_p4_comments_tx</vt:lpstr>
      <vt:lpstr>tx_d1_p5_comments_tx</vt:lpstr>
      <vt:lpstr>tx_d1_sng_acq_nb</vt:lpstr>
      <vt:lpstr>tx_d1_sng_div_nb</vt:lpstr>
      <vt:lpstr>tx_d1_sng_exdisc_nb</vt:lpstr>
      <vt:lpstr>tx_d1_sng_prod_nb</vt:lpstr>
      <vt:lpstr>tx_d1_sng_tot_np_res_nb</vt:lpstr>
      <vt:lpstr>tx_d1_sng_tot_p_res_nb</vt:lpstr>
      <vt:lpstr>tx_d1_soc_acq_nb</vt:lpstr>
      <vt:lpstr>tx_d1_soc_div_nb</vt:lpstr>
      <vt:lpstr>tx_d1_soc_exdisc_nb</vt:lpstr>
      <vt:lpstr>tx_d1_soc_prod_nb</vt:lpstr>
      <vt:lpstr>tx_d1_soc_tot_np_res_nb</vt:lpstr>
      <vt:lpstr>tx_d1_soc_tot_p_res_nb</vt:lpstr>
      <vt:lpstr>tx_d10_crude_acq_nb</vt:lpstr>
      <vt:lpstr>tx_d10_crude_div_nb</vt:lpstr>
      <vt:lpstr>tx_d10_crude_exdisc_nb</vt:lpstr>
      <vt:lpstr>tx_d10_crude_prod_nb</vt:lpstr>
      <vt:lpstr>tx_d10_crude_tot_np_res_nb</vt:lpstr>
      <vt:lpstr>tx_d10_crude_tot_p_res_nb</vt:lpstr>
      <vt:lpstr>tx_d10_ng_acq_nb</vt:lpstr>
      <vt:lpstr>tx_d10_ng_div_nb</vt:lpstr>
      <vt:lpstr>tx_d10_ng_exdisc_nb</vt:lpstr>
      <vt:lpstr>tx_d10_ng_prod_nb</vt:lpstr>
      <vt:lpstr>tx_d10_ng_tot_np_res_nb</vt:lpstr>
      <vt:lpstr>tx_d10_ng_tot_p_res_nb</vt:lpstr>
      <vt:lpstr>tx_d10_p4_comments_tx</vt:lpstr>
      <vt:lpstr>tx_d2_on_crude_acq_nb</vt:lpstr>
      <vt:lpstr>tx_d2_on_crude_div_nb</vt:lpstr>
      <vt:lpstr>tx_d2_on_crude_exdisc_nb</vt:lpstr>
      <vt:lpstr>tx_d2_on_crude_prod_nb</vt:lpstr>
      <vt:lpstr>tx_d2_on_crude_tot_np_res_nb</vt:lpstr>
      <vt:lpstr>tx_d2_on_crude_tot_p_res_nb</vt:lpstr>
      <vt:lpstr>tx_d2_on_ng_acq_nb</vt:lpstr>
      <vt:lpstr>tx_d2_on_ng_div_nb</vt:lpstr>
      <vt:lpstr>tx_d2_on_ng_exdisc_nb</vt:lpstr>
      <vt:lpstr>tx_d2_on_ng_prod_nb</vt:lpstr>
      <vt:lpstr>tx_d2_on_ng_tot_np_res_nb</vt:lpstr>
      <vt:lpstr>tx_d2_on_ng_tot_p_res_nb</vt:lpstr>
      <vt:lpstr>tx_d2_on_p4_comments_tx</vt:lpstr>
      <vt:lpstr>tx_d2_p5_comments_tx</vt:lpstr>
      <vt:lpstr>tx_d2_sng_acq_nb</vt:lpstr>
      <vt:lpstr>tx_d2_sng_div_nb</vt:lpstr>
      <vt:lpstr>tx_d2_sng_exdisc_nb</vt:lpstr>
      <vt:lpstr>tx_d2_sng_prod_nb</vt:lpstr>
      <vt:lpstr>tx_d2_sng_tot_np_res_nb</vt:lpstr>
      <vt:lpstr>tx_d2_sng_tot_p_res_nb</vt:lpstr>
      <vt:lpstr>tx_d2_soc_acq_nb</vt:lpstr>
      <vt:lpstr>tx_d2_soc_div_nb</vt:lpstr>
      <vt:lpstr>tx_d2_soc_exdisc_nb</vt:lpstr>
      <vt:lpstr>tx_d2_soc_prod_nb</vt:lpstr>
      <vt:lpstr>tx_d2_soc_tot_np_res_nb</vt:lpstr>
      <vt:lpstr>tx_d2_soc_tot_p_res_nb</vt:lpstr>
      <vt:lpstr>tx_d3_on_crude_acq_nb</vt:lpstr>
      <vt:lpstr>tx_d3_on_crude_div_nb</vt:lpstr>
      <vt:lpstr>tx_d3_on_crude_exdisc_nb</vt:lpstr>
      <vt:lpstr>tx_d3_on_crude_prod_nb</vt:lpstr>
      <vt:lpstr>tx_d3_on_crude_tot_np_res_nb</vt:lpstr>
      <vt:lpstr>tx_d3_on_crude_tot_p_res_nb</vt:lpstr>
      <vt:lpstr>tx_d3_on_ng_acq_nb</vt:lpstr>
      <vt:lpstr>tx_d3_on_ng_div_nb</vt:lpstr>
      <vt:lpstr>tx_d3_on_ng_exdisc_nb</vt:lpstr>
      <vt:lpstr>tx_d3_on_ng_prod_nb</vt:lpstr>
      <vt:lpstr>tx_d3_on_ng_tot_np_res_nb</vt:lpstr>
      <vt:lpstr>tx_d3_on_ng_tot_p_res_nb</vt:lpstr>
      <vt:lpstr>tx_d3_on_p4_comments_tx</vt:lpstr>
      <vt:lpstr>tx_d3_p5_comments_tx</vt:lpstr>
      <vt:lpstr>tx_d3_sng_acq_nb</vt:lpstr>
      <vt:lpstr>tx_d3_sng_div_nb</vt:lpstr>
      <vt:lpstr>tx_d3_sng_exdisc_nb</vt:lpstr>
      <vt:lpstr>tx_d3_sng_prod_nb</vt:lpstr>
      <vt:lpstr>tx_d3_sng_tot_np_res_nb</vt:lpstr>
      <vt:lpstr>tx_d3_sng_tot_p_res_nb</vt:lpstr>
      <vt:lpstr>tx_d3_soc_acq_nb</vt:lpstr>
      <vt:lpstr>tx_d3_soc_div_nb</vt:lpstr>
      <vt:lpstr>tx_d3_soc_exdisc_nb</vt:lpstr>
      <vt:lpstr>tx_d3_soc_prod_nb</vt:lpstr>
      <vt:lpstr>tx_d3_soc_tot_np_res_nb</vt:lpstr>
      <vt:lpstr>tx_d3_soc_tot_p_res_nb</vt:lpstr>
      <vt:lpstr>tx_d4_on_crude_acq_nb</vt:lpstr>
      <vt:lpstr>tx_d4_on_crude_div_nb</vt:lpstr>
      <vt:lpstr>tx_d4_on_crude_exdisc_nb</vt:lpstr>
      <vt:lpstr>tx_d4_on_crude_prod_nb</vt:lpstr>
      <vt:lpstr>tx_d4_on_crude_tot_np_res_nb</vt:lpstr>
      <vt:lpstr>tx_d4_on_crude_tot_p_res_nb</vt:lpstr>
      <vt:lpstr>tx_d4_on_ng_acq_nb</vt:lpstr>
      <vt:lpstr>tx_d4_on_ng_div_nb</vt:lpstr>
      <vt:lpstr>tx_d4_on_ng_exdisc_nb</vt:lpstr>
      <vt:lpstr>tx_d4_on_ng_prod_nb</vt:lpstr>
      <vt:lpstr>tx_d4_on_ng_tot_np_res_nb</vt:lpstr>
      <vt:lpstr>tx_d4_on_ng_tot_p_res_nb</vt:lpstr>
      <vt:lpstr>tx_d4_on_p4_comments_tx</vt:lpstr>
      <vt:lpstr>tx_d4_p5_comments_tx</vt:lpstr>
      <vt:lpstr>tx_d4_sng_acq_nb</vt:lpstr>
      <vt:lpstr>tx_d4_sng_div_nb</vt:lpstr>
      <vt:lpstr>tx_d4_sng_exdisc_nb</vt:lpstr>
      <vt:lpstr>tx_d4_sng_prod_nb</vt:lpstr>
      <vt:lpstr>tx_d4_sng_tot_np_res_nb</vt:lpstr>
      <vt:lpstr>tx_d4_sng_tot_p_res_nb</vt:lpstr>
      <vt:lpstr>tx_d4_soc_acq_nb</vt:lpstr>
      <vt:lpstr>tx_d4_soc_div_nb</vt:lpstr>
      <vt:lpstr>tx_d4_soc_exdisc_nb</vt:lpstr>
      <vt:lpstr>tx_d4_soc_prod_nb</vt:lpstr>
      <vt:lpstr>tx_d4_soc_tot_np_res_nb</vt:lpstr>
      <vt:lpstr>tx_d4_soc_tot_p_res_nb</vt:lpstr>
      <vt:lpstr>tx_d5_crude_acq_nb</vt:lpstr>
      <vt:lpstr>tx_d5_crude_div_nb</vt:lpstr>
      <vt:lpstr>tx_d5_crude_exdisc_nb</vt:lpstr>
      <vt:lpstr>tx_d5_crude_prod_nb</vt:lpstr>
      <vt:lpstr>tx_d5_crude_tot_np_res_nb</vt:lpstr>
      <vt:lpstr>tx_d5_crude_tot_p_res_nb</vt:lpstr>
      <vt:lpstr>tx_d5_ng_acq_nb</vt:lpstr>
      <vt:lpstr>tx_d5_ng_div_nb</vt:lpstr>
      <vt:lpstr>tx_d5_ng_exdisc_nb</vt:lpstr>
      <vt:lpstr>tx_d5_ng_prod_nb</vt:lpstr>
      <vt:lpstr>tx_d5_ng_tot_np_res_nb</vt:lpstr>
      <vt:lpstr>tx_d5_ng_tot_p_res_nb</vt:lpstr>
      <vt:lpstr>tx_d5_p4_comments_tx</vt:lpstr>
      <vt:lpstr>tx_d5_p5_comments_tx</vt:lpstr>
      <vt:lpstr>tx_d5_sng_acq_nb</vt:lpstr>
      <vt:lpstr>tx_d5_sng_div_nb</vt:lpstr>
      <vt:lpstr>tx_d5_sng_exdisc_nb</vt:lpstr>
      <vt:lpstr>tx_d5_sng_prod_nb</vt:lpstr>
      <vt:lpstr>tx_d5_sng_tot_np_res_nb</vt:lpstr>
      <vt:lpstr>tx_d5_sng_tot_p_res_nb</vt:lpstr>
      <vt:lpstr>tx_d5_soc_acq_nb</vt:lpstr>
      <vt:lpstr>tx_d5_soc_div_nb</vt:lpstr>
      <vt:lpstr>tx_d5_soc_exdisc_nb</vt:lpstr>
      <vt:lpstr>tx_d5_soc_prod_nb</vt:lpstr>
      <vt:lpstr>tx_d5_soc_tot_np_res_nb</vt:lpstr>
      <vt:lpstr>tx_d5_soc_tot_p_res_nb</vt:lpstr>
      <vt:lpstr>tx_d6_crude_acq_nb</vt:lpstr>
      <vt:lpstr>tx_d6_crude_div_nb</vt:lpstr>
      <vt:lpstr>tx_d6_crude_exdisc_nb</vt:lpstr>
      <vt:lpstr>tx_d6_crude_prod_nb</vt:lpstr>
      <vt:lpstr>tx_d6_crude_tot_np_res_nb</vt:lpstr>
      <vt:lpstr>tx_d6_crude_tot_p_res_nb</vt:lpstr>
      <vt:lpstr>tx_d6_ng_acq_nb</vt:lpstr>
      <vt:lpstr>tx_d6_ng_div_nb</vt:lpstr>
      <vt:lpstr>tx_d6_ng_exdisc_nb</vt:lpstr>
      <vt:lpstr>tx_d6_ng_prod_nb</vt:lpstr>
      <vt:lpstr>tx_d6_ng_tot_np_res_nb</vt:lpstr>
      <vt:lpstr>tx_d6_ng_tot_p_res_nb</vt:lpstr>
      <vt:lpstr>tx_d6_p4_comments_tx</vt:lpstr>
      <vt:lpstr>tx_d6_p5_comments_tx</vt:lpstr>
      <vt:lpstr>tx_d6_sng_acq_nb</vt:lpstr>
      <vt:lpstr>tx_d6_sng_div_nb</vt:lpstr>
      <vt:lpstr>tx_d6_sng_exdisc_nb</vt:lpstr>
      <vt:lpstr>tx_d6_sng_prod_nb</vt:lpstr>
      <vt:lpstr>tx_d6_sng_tot_np_res_nb</vt:lpstr>
      <vt:lpstr>tx_d6_sng_tot_p_res_nb</vt:lpstr>
      <vt:lpstr>tx_d6_soc_acq_nb</vt:lpstr>
      <vt:lpstr>tx_d6_soc_div_nb</vt:lpstr>
      <vt:lpstr>tx_d6_soc_exdisc_nb</vt:lpstr>
      <vt:lpstr>tx_d6_soc_prod_nb</vt:lpstr>
      <vt:lpstr>tx_d6_soc_tot_np_res_nb</vt:lpstr>
      <vt:lpstr>tx_d6_soc_tot_p_res_nb</vt:lpstr>
      <vt:lpstr>tx_d7b_crude_acq_nb</vt:lpstr>
      <vt:lpstr>tx_d7b_crude_div_nb</vt:lpstr>
      <vt:lpstr>tx_d7b_crude_exdisc_nb</vt:lpstr>
      <vt:lpstr>tx_d7b_crude_prod_nb</vt:lpstr>
      <vt:lpstr>tx_d7b_crude_tot_np_res_nb</vt:lpstr>
      <vt:lpstr>tx_d7b_crude_tot_p_res_nb</vt:lpstr>
      <vt:lpstr>tx_d7b_ng_acq_nb</vt:lpstr>
      <vt:lpstr>tx_d7b_ng_div_nb</vt:lpstr>
      <vt:lpstr>tx_d7b_ng_exdisc_nb</vt:lpstr>
      <vt:lpstr>tx_d7b_ng_prod_nb</vt:lpstr>
      <vt:lpstr>tx_d7b_ng_tot_np_res_nb</vt:lpstr>
      <vt:lpstr>tx_d7b_ng_tot_p_res_nb</vt:lpstr>
      <vt:lpstr>tx_d7b_p4_comments_tx</vt:lpstr>
      <vt:lpstr>tx_d7b_p5_comments_tx</vt:lpstr>
      <vt:lpstr>tx_d7b_sng_acq_nb</vt:lpstr>
      <vt:lpstr>tx_d7b_sng_div_nb</vt:lpstr>
      <vt:lpstr>tx_d7b_sng_exdisc_nb</vt:lpstr>
      <vt:lpstr>tx_d7b_sng_prod_nb</vt:lpstr>
      <vt:lpstr>tx_d7b_sng_tot_np_res_nb</vt:lpstr>
      <vt:lpstr>tx_d7b_sng_tot_p_res_nb</vt:lpstr>
      <vt:lpstr>tx_d7b_soc_acq_nb</vt:lpstr>
      <vt:lpstr>tx_d7b_soc_div_nb</vt:lpstr>
      <vt:lpstr>tx_d7b_soc_exdisc_nb</vt:lpstr>
      <vt:lpstr>tx_d7b_soc_prod_nb</vt:lpstr>
      <vt:lpstr>tx_d7b_soc_tot_np_res_nb</vt:lpstr>
      <vt:lpstr>tx_d7b_soc_tot_p_res_nb</vt:lpstr>
      <vt:lpstr>tx_d7c_crude_acq_nb</vt:lpstr>
      <vt:lpstr>tx_d7c_crude_div_nb</vt:lpstr>
      <vt:lpstr>tx_d7c_crude_exdisc_nb</vt:lpstr>
      <vt:lpstr>tx_d7c_crude_prod_nb</vt:lpstr>
      <vt:lpstr>tx_d7c_crude_tot_np_res_nb</vt:lpstr>
      <vt:lpstr>tx_d7c_crude_tot_p_res_nb</vt:lpstr>
      <vt:lpstr>tx_d7c_ng_acq_nb</vt:lpstr>
      <vt:lpstr>tx_d7c_ng_div_nb</vt:lpstr>
      <vt:lpstr>tx_d7c_ng_exdisc_nb</vt:lpstr>
      <vt:lpstr>tx_d7c_ng_prod_nb</vt:lpstr>
      <vt:lpstr>tx_d7c_ng_tot_np_res_nb</vt:lpstr>
      <vt:lpstr>tx_d7c_ng_tot_p_res_nb</vt:lpstr>
      <vt:lpstr>tx_d7c_p4_comments_tx</vt:lpstr>
      <vt:lpstr>tx_d7c_p5_comments_tx</vt:lpstr>
      <vt:lpstr>tx_d7c_sng_acq_nb</vt:lpstr>
      <vt:lpstr>tx_d7c_sng_div_nb</vt:lpstr>
      <vt:lpstr>tx_d7c_sng_exdisc_nb</vt:lpstr>
      <vt:lpstr>tx_d7c_sng_prod_nb</vt:lpstr>
      <vt:lpstr>tx_d7c_sng_tot_np_res_nb</vt:lpstr>
      <vt:lpstr>tx_d7c_sng_tot_p_res_nb</vt:lpstr>
      <vt:lpstr>tx_d7c_soc_acq_nb</vt:lpstr>
      <vt:lpstr>tx_d7c_soc_div_nb</vt:lpstr>
      <vt:lpstr>tx_d7c_soc_exdisc_nb</vt:lpstr>
      <vt:lpstr>tx_d7c_soc_prod_nb</vt:lpstr>
      <vt:lpstr>tx_d7c_soc_tot_np_res_nb</vt:lpstr>
      <vt:lpstr>tx_d7c_soc_tot_p_res_nb</vt:lpstr>
      <vt:lpstr>tx_d8_crude_acq_nb</vt:lpstr>
      <vt:lpstr>tx_d8_crude_div_nb</vt:lpstr>
      <vt:lpstr>tx_d8_crude_exdisc_nb</vt:lpstr>
      <vt:lpstr>tx_d8_crude_prod_nb</vt:lpstr>
      <vt:lpstr>tx_d8_crude_tot_np_res_nb</vt:lpstr>
      <vt:lpstr>tx_d8_crude_tot_p_res_nb</vt:lpstr>
      <vt:lpstr>tx_d8_ng_acq_nb</vt:lpstr>
      <vt:lpstr>tx_d8_ng_div_nb</vt:lpstr>
      <vt:lpstr>tx_d8_ng_exdisc_nb</vt:lpstr>
      <vt:lpstr>tx_d8_ng_prod_nb</vt:lpstr>
      <vt:lpstr>tx_d8_ng_tot_np_res_nb</vt:lpstr>
      <vt:lpstr>tx_d8_ng_tot_p_res_nb</vt:lpstr>
      <vt:lpstr>tx_d8_p4_comments_tx</vt:lpstr>
      <vt:lpstr>tx_d8_p5_comments_tx</vt:lpstr>
      <vt:lpstr>tx_d8_sng_acq_nb</vt:lpstr>
      <vt:lpstr>tx_d8_sng_div_nb</vt:lpstr>
      <vt:lpstr>tx_d8_sng_exdisc_nb</vt:lpstr>
      <vt:lpstr>tx_d8_sng_prod_nb</vt:lpstr>
      <vt:lpstr>tx_d8_sng_tot_np_res_nb</vt:lpstr>
      <vt:lpstr>tx_d8_sng_tot_p_res_nb</vt:lpstr>
      <vt:lpstr>tx_d8_soc_acq_nb</vt:lpstr>
      <vt:lpstr>tx_d8_soc_div_nb</vt:lpstr>
      <vt:lpstr>tx_d8_soc_exdisc_nb</vt:lpstr>
      <vt:lpstr>tx_d8_soc_prod_nb</vt:lpstr>
      <vt:lpstr>tx_d8_soc_tot_np_res_nb</vt:lpstr>
      <vt:lpstr>tx_d8_soc_tot_p_res_nb</vt:lpstr>
      <vt:lpstr>tx_d8a_crude_acq_nb</vt:lpstr>
      <vt:lpstr>tx_d8a_crude_div_nb</vt:lpstr>
      <vt:lpstr>tx_d8a_crude_exdisc_nb</vt:lpstr>
      <vt:lpstr>tx_d8a_crude_prod_nb</vt:lpstr>
      <vt:lpstr>tx_d8a_crude_tot_np_res_nb</vt:lpstr>
      <vt:lpstr>tx_d8a_crude_tot_p_res_nb</vt:lpstr>
      <vt:lpstr>tx_d8a_ng_acq_nb</vt:lpstr>
      <vt:lpstr>tx_d8a_ng_div_nb</vt:lpstr>
      <vt:lpstr>tx_d8a_ng_exdisc_nb</vt:lpstr>
      <vt:lpstr>tx_d8a_ng_prod_nb</vt:lpstr>
      <vt:lpstr>tx_d8a_ng_tot_np_res_nb</vt:lpstr>
      <vt:lpstr>tx_d8a_ng_tot_p_res_nb</vt:lpstr>
      <vt:lpstr>tx_d8a_p4_comments_tx</vt:lpstr>
      <vt:lpstr>tx_d8a_p5_comments_tx</vt:lpstr>
      <vt:lpstr>tx_d8a_sng_acq_nb</vt:lpstr>
      <vt:lpstr>tx_d8a_sng_div_nb</vt:lpstr>
      <vt:lpstr>tx_d8a_sng_exdisc_nb</vt:lpstr>
      <vt:lpstr>tx_d8a_sng_prod_nb</vt:lpstr>
      <vt:lpstr>tx_d8a_sng_tot_np_res_nb</vt:lpstr>
      <vt:lpstr>tx_d8a_sng_tot_p_res_nb</vt:lpstr>
      <vt:lpstr>tx_d8a_soc_acq_nb</vt:lpstr>
      <vt:lpstr>tx_d8a_soc_div_nb</vt:lpstr>
      <vt:lpstr>tx_d8a_soc_exdisc_nb</vt:lpstr>
      <vt:lpstr>tx_d8a_soc_prod_nb</vt:lpstr>
      <vt:lpstr>tx_d8a_soc_tot_np_res_nb</vt:lpstr>
      <vt:lpstr>tx_d8a_soc_tot_p_res_nb</vt:lpstr>
      <vt:lpstr>tx_d9_crude_acq_nb</vt:lpstr>
      <vt:lpstr>tx_d9_crude_div_nb</vt:lpstr>
      <vt:lpstr>tx_d9_crude_exdisc_nb</vt:lpstr>
      <vt:lpstr>tx_d9_crude_prod_nb</vt:lpstr>
      <vt:lpstr>tx_d9_crude_tot_np_res_nb</vt:lpstr>
      <vt:lpstr>tx_d9_crude_tot_p_res_nb</vt:lpstr>
      <vt:lpstr>tx_d9_ng_acq_nb</vt:lpstr>
      <vt:lpstr>tx_d9_ng_div_nb</vt:lpstr>
      <vt:lpstr>tx_d9_ng_exdisc_nb</vt:lpstr>
      <vt:lpstr>tx_d9_ng_prod_nb</vt:lpstr>
      <vt:lpstr>tx_d9_ng_tot_np_res_nb</vt:lpstr>
      <vt:lpstr>tx_d9_ng_tot_p_res_nb</vt:lpstr>
      <vt:lpstr>tx_d9_p4_comments_tx</vt:lpstr>
      <vt:lpstr>tx_d9_p5_comments_tx</vt:lpstr>
      <vt:lpstr>tx_d9_sng_acq_nb</vt:lpstr>
      <vt:lpstr>tx_d9_sng_div_nb</vt:lpstr>
      <vt:lpstr>tx_d9_sng_exdisc_nb</vt:lpstr>
      <vt:lpstr>tx_d9_sng_prod_nb</vt:lpstr>
      <vt:lpstr>tx_d9_sng_tot_np_res_nb</vt:lpstr>
      <vt:lpstr>tx_d9_sng_tot_p_res_nb</vt:lpstr>
      <vt:lpstr>tx_d9_soc_acq_nb</vt:lpstr>
      <vt:lpstr>tx_d9_soc_div_nb</vt:lpstr>
      <vt:lpstr>tx_d9_soc_exdisc_nb</vt:lpstr>
      <vt:lpstr>tx_d9_soc_prod_nb</vt:lpstr>
      <vt:lpstr>tx_d9_soc_tot_np_res_nb</vt:lpstr>
      <vt:lpstr>tx_d9_soc_tot_p_res_nb</vt:lpstr>
      <vt:lpstr>tx_off_crude_acq_nb</vt:lpstr>
      <vt:lpstr>tx_off_crude_div_nb</vt:lpstr>
      <vt:lpstr>tx_off_crude_exdisc_nb</vt:lpstr>
      <vt:lpstr>tx_off_crude_prod_nb</vt:lpstr>
      <vt:lpstr>tx_off_crude_tot_np_res_nb</vt:lpstr>
      <vt:lpstr>tx_off_crude_tot_p_res_nb</vt:lpstr>
      <vt:lpstr>tx_off_ng_acq_nb</vt:lpstr>
      <vt:lpstr>tx_off_ng_div_nb</vt:lpstr>
      <vt:lpstr>tx_off_ng_exdisc_nb</vt:lpstr>
      <vt:lpstr>tx_off_ng_prod_nb</vt:lpstr>
      <vt:lpstr>tx_off_ng_tot_np_res_nb</vt:lpstr>
      <vt:lpstr>tx_off_ng_tot_p_res_nb</vt:lpstr>
      <vt:lpstr>tx_off_p4_comments_tx</vt:lpstr>
      <vt:lpstr>tx_st_crude_acq_nb</vt:lpstr>
      <vt:lpstr>tx_st_crude_div_nb</vt:lpstr>
      <vt:lpstr>tx_st_crude_exdisc_nb</vt:lpstr>
      <vt:lpstr>tx_st_crude_prod_nb</vt:lpstr>
      <vt:lpstr>tx_st_crude_tot_np_res_nb</vt:lpstr>
      <vt:lpstr>tx_st_crude_tot_p_res_nb</vt:lpstr>
      <vt:lpstr>tx_st_ng_acq_nb</vt:lpstr>
      <vt:lpstr>tx_st_ng_div_nb</vt:lpstr>
      <vt:lpstr>tx_st_ng_exdisc_nb</vt:lpstr>
      <vt:lpstr>tx_st_ng_prod_nb</vt:lpstr>
      <vt:lpstr>tx_st_ng_tot_np_res_nb</vt:lpstr>
      <vt:lpstr>tx_st_ng_tot_p_res_nb</vt:lpstr>
      <vt:lpstr>ut_crude_acq_nb</vt:lpstr>
      <vt:lpstr>ut_crude_div_nb</vt:lpstr>
      <vt:lpstr>ut_crude_exdisc_nb</vt:lpstr>
      <vt:lpstr>ut_crude_prod_nb</vt:lpstr>
      <vt:lpstr>ut_crude_tot_np_res_nb</vt:lpstr>
      <vt:lpstr>ut_crude_tot_p_res_nb</vt:lpstr>
      <vt:lpstr>ut_ng_acq_nb</vt:lpstr>
      <vt:lpstr>ut_ng_div_nb</vt:lpstr>
      <vt:lpstr>ut_ng_exdisc_nb</vt:lpstr>
      <vt:lpstr>ut_ng_prod_nb</vt:lpstr>
      <vt:lpstr>ut_ng_tot_np_res_nb</vt:lpstr>
      <vt:lpstr>ut_ng_tot_p_res_nb</vt:lpstr>
      <vt:lpstr>ut_p4_comments_tx</vt:lpstr>
      <vt:lpstr>va_crude_acq_nb</vt:lpstr>
      <vt:lpstr>va_crude_div_nb</vt:lpstr>
      <vt:lpstr>va_crude_exdisc_nb</vt:lpstr>
      <vt:lpstr>va_crude_prod_nb</vt:lpstr>
      <vt:lpstr>va_crude_tot_np_res_nb</vt:lpstr>
      <vt:lpstr>va_crude_tot_p_res_nb</vt:lpstr>
      <vt:lpstr>va_ng_acq_nb</vt:lpstr>
      <vt:lpstr>va_ng_div_nb</vt:lpstr>
      <vt:lpstr>va_ng_exdisc_nb</vt:lpstr>
      <vt:lpstr>va_ng_prod_nb</vt:lpstr>
      <vt:lpstr>va_ng_tot_np_res_nb</vt:lpstr>
      <vt:lpstr>va_ng_tot_p_res_nb</vt:lpstr>
      <vt:lpstr>va_p4_comments_tx</vt:lpstr>
      <vt:lpstr>Version</vt:lpstr>
      <vt:lpstr>wv_crude_acq_nb</vt:lpstr>
      <vt:lpstr>wv_crude_div_nb</vt:lpstr>
      <vt:lpstr>wv_crude_exdisc_nb</vt:lpstr>
      <vt:lpstr>wv_crude_prod_nb</vt:lpstr>
      <vt:lpstr>wv_crude_tot_np_res_nb</vt:lpstr>
      <vt:lpstr>wv_crude_tot_p_res_nb</vt:lpstr>
      <vt:lpstr>wv_ng_acq_nb</vt:lpstr>
      <vt:lpstr>wv_ng_div_nb</vt:lpstr>
      <vt:lpstr>wv_ng_exdisc_nb</vt:lpstr>
      <vt:lpstr>wv_ng_prod_nb</vt:lpstr>
      <vt:lpstr>wv_ng_tot_np_res_nb</vt:lpstr>
      <vt:lpstr>wv_ng_tot_p_res_nb</vt:lpstr>
      <vt:lpstr>wv_p4_comments_tx</vt:lpstr>
      <vt:lpstr>wv_p5_comments_tx</vt:lpstr>
      <vt:lpstr>wv_sng_acq_nb</vt:lpstr>
      <vt:lpstr>wv_sng_div_nb</vt:lpstr>
      <vt:lpstr>wv_sng_exdisc_nb</vt:lpstr>
      <vt:lpstr>wv_sng_prod_nb</vt:lpstr>
      <vt:lpstr>wv_sng_tot_np_res_nb</vt:lpstr>
      <vt:lpstr>wv_sng_tot_p_res_nb</vt:lpstr>
      <vt:lpstr>wv_soc_acq_nb</vt:lpstr>
      <vt:lpstr>wv_soc_div_nb</vt:lpstr>
      <vt:lpstr>wv_soc_exdisc_nb</vt:lpstr>
      <vt:lpstr>wv_soc_prod_nb</vt:lpstr>
      <vt:lpstr>wv_soc_tot_np_res_nb</vt:lpstr>
      <vt:lpstr>wv_soc_tot_p_res_nb</vt:lpstr>
      <vt:lpstr>wy_crude_acq_nb</vt:lpstr>
      <vt:lpstr>wy_crude_div_nb</vt:lpstr>
      <vt:lpstr>wy_crude_exdisc_nb</vt:lpstr>
      <vt:lpstr>wy_crude_prod_nb</vt:lpstr>
      <vt:lpstr>wy_crude_tot_np_res_nb</vt:lpstr>
      <vt:lpstr>wy_crude_tot_p_res_nb</vt:lpstr>
      <vt:lpstr>wy_ng_acq_nb</vt:lpstr>
      <vt:lpstr>wy_ng_div_nb</vt:lpstr>
      <vt:lpstr>wy_ng_exdisc_nb</vt:lpstr>
      <vt:lpstr>wy_ng_prod_nb</vt:lpstr>
      <vt:lpstr>wy_ng_tot_np_res_nb</vt:lpstr>
      <vt:lpstr>wy_ng_tot_p_res_nb</vt:lpstr>
      <vt:lpstr>wy_p4_comments_tx</vt:lpstr>
      <vt:lpstr>wy_p5_comments_tx</vt:lpstr>
      <vt:lpstr>wy_sng_acq_nb</vt:lpstr>
      <vt:lpstr>wy_sng_div_nb</vt:lpstr>
      <vt:lpstr>wy_sng_exdisc_nb</vt:lpstr>
      <vt:lpstr>wy_sng_prod_nb</vt:lpstr>
      <vt:lpstr>wy_sng_tot_np_res_nb</vt:lpstr>
      <vt:lpstr>wy_sng_tot_p_res_nb</vt:lpstr>
      <vt:lpstr>wy_soc_acq_nb</vt:lpstr>
      <vt:lpstr>wy_soc_div_nb</vt:lpstr>
      <vt:lpstr>wy_soc_exdisc_nb</vt:lpstr>
      <vt:lpstr>wy_soc_prod_nb</vt:lpstr>
      <vt:lpstr>wy_soc_tot_np_res_nb</vt:lpstr>
      <vt:lpstr>wy_soc_tot_p_res_nb</vt:lpstr>
      <vt:lpstr>Year</vt:lpstr>
    </vt:vector>
  </TitlesOfParts>
  <Manager/>
  <Company>EIA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Long, Gary</dc:creator>
  <cp:keywords/>
  <dc:description/>
  <cp:lastModifiedBy>Aloulou, Faouzi</cp:lastModifiedBy>
  <cp:revision/>
  <dcterms:created xsi:type="dcterms:W3CDTF">2021-10-19T20:35:26Z</dcterms:created>
  <dcterms:modified xsi:type="dcterms:W3CDTF">2025-05-15T19:57:06Z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0x0101007613C684EDE2454BBEAFB6106D43B06E</vt:lpwstr>
  </property>
</Properties>
</file>