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 codeName="{DD97A8EA-9A9A-E61F-A557-7D5A7D7259CE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AO\RRFIDG\IC\0560-289 Organic Cost Share\2026 Renewal\"/>
    </mc:Choice>
  </mc:AlternateContent>
  <xr:revisionPtr revIDLastSave="0" documentId="8_{8A25F79A-13FC-4287-BC4C-6836F159C474}" xr6:coauthVersionLast="47" xr6:coauthVersionMax="47" xr10:uidLastSave="{00000000-0000-0000-0000-000000000000}"/>
  <workbookProtection workbookPassword="CA59" lockStructure="1"/>
  <bookViews>
    <workbookView xWindow="-19310" yWindow="-110" windowWidth="19420" windowHeight="10300" xr2:uid="{00000000-000D-0000-FFFF-FFFF00000000}"/>
  </bookViews>
  <sheets>
    <sheet name="Sheet1" sheetId="19" r:id="rId1"/>
  </sheets>
  <definedNames>
    <definedName name="_xlnm.Print_Area" localSheetId="0">Sheet1!$A$1:$R$37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5" i="19" l="1"/>
  <c r="T35" i="19"/>
  <c r="H34" i="19" l="1"/>
  <c r="J34" i="19" s="1"/>
  <c r="R24" i="19"/>
  <c r="R34" i="19"/>
  <c r="M31" i="19"/>
  <c r="R31" i="19" s="1"/>
  <c r="S35" i="19"/>
  <c r="C39" i="19"/>
  <c r="J32" i="19"/>
  <c r="M32" i="19" s="1"/>
  <c r="R32" i="19" s="1"/>
  <c r="T34" i="19"/>
  <c r="J30" i="19"/>
  <c r="M30" i="19" s="1"/>
  <c r="R30" i="19" s="1"/>
  <c r="J29" i="19"/>
  <c r="M29" i="19" s="1"/>
  <c r="R29" i="19" s="1"/>
  <c r="M27" i="19"/>
  <c r="U27" i="19" s="1"/>
  <c r="M33" i="19"/>
  <c r="U33" i="19" s="1"/>
  <c r="J22" i="19"/>
  <c r="J23" i="19"/>
  <c r="L23" i="19" s="1"/>
  <c r="J24" i="19"/>
  <c r="J25" i="19"/>
  <c r="J26" i="19"/>
  <c r="J21" i="19"/>
  <c r="M21" i="19" s="1"/>
  <c r="U21" i="19" s="1"/>
  <c r="T24" i="19" l="1"/>
  <c r="R21" i="19"/>
  <c r="R27" i="19"/>
  <c r="T31" i="19"/>
  <c r="T32" i="19"/>
  <c r="T29" i="19"/>
  <c r="T30" i="19"/>
  <c r="R33" i="19"/>
  <c r="J28" i="19"/>
  <c r="M28" i="19" s="1"/>
  <c r="M26" i="19" l="1"/>
  <c r="M25" i="19"/>
  <c r="T25" i="19" l="1"/>
  <c r="R25" i="19"/>
  <c r="T26" i="19"/>
  <c r="R26" i="19"/>
  <c r="R28" i="19"/>
  <c r="T28" i="19"/>
  <c r="L22" i="19"/>
  <c r="J20" i="19"/>
  <c r="J35" i="19" s="1"/>
  <c r="T22" i="19" l="1"/>
  <c r="R22" i="19"/>
  <c r="R23" i="19"/>
  <c r="T23" i="19"/>
  <c r="J36" i="19"/>
  <c r="M20" i="19"/>
  <c r="P35" i="19"/>
  <c r="P36" i="19" s="1"/>
  <c r="U20" i="19" l="1"/>
  <c r="M35" i="19"/>
  <c r="M36" i="19" s="1"/>
  <c r="M37" i="19" s="1"/>
  <c r="R20" i="19"/>
  <c r="R35" i="19" s="1"/>
  <c r="J37" i="19"/>
  <c r="C40" i="19" s="1"/>
  <c r="C41" i="19" l="1"/>
  <c r="R36" i="19"/>
</calcChain>
</file>

<file path=xl/sharedStrings.xml><?xml version="1.0" encoding="utf-8"?>
<sst xmlns="http://schemas.openxmlformats.org/spreadsheetml/2006/main" count="133" uniqueCount="109">
  <si>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</si>
  <si>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TITLE OF INFORMATION COLLECTION DOCUMENT</t>
  </si>
  <si>
    <t>OMB NO.</t>
  </si>
  <si>
    <t>0560-0289</t>
  </si>
  <si>
    <t>DATE PREPARED</t>
  </si>
  <si>
    <t>IDENTIFICATION OF REPORTING OR RECORDKEEPING REQUIREMENT</t>
  </si>
  <si>
    <t>ANNUAL BURDEN</t>
  </si>
  <si>
    <t>REPORTS</t>
  </si>
  <si>
    <t>RECORDS</t>
  </si>
  <si>
    <t>RESPONDENT COST</t>
  </si>
  <si>
    <t xml:space="preserve">Revised Annual Burden hours  </t>
  </si>
  <si>
    <t>TOTAL BURDEN HOURS</t>
  </si>
  <si>
    <t>TOTAL</t>
  </si>
  <si>
    <t>Previously Approved Burden Hours</t>
  </si>
  <si>
    <t>Difference Due to Adjustments</t>
  </si>
  <si>
    <t>Differences Due to Program Changes</t>
  </si>
  <si>
    <t>FORMS NO (S)</t>
  </si>
  <si>
    <t>NO. OF</t>
  </si>
  <si>
    <t>NO OF</t>
  </si>
  <si>
    <t>TOTAL ANNUAL</t>
  </si>
  <si>
    <t>HOURS</t>
  </si>
  <si>
    <t xml:space="preserve"> (Col. F x G)</t>
  </si>
  <si>
    <t xml:space="preserve">NO. OF </t>
  </si>
  <si>
    <t xml:space="preserve">ANNUAL </t>
  </si>
  <si>
    <t>RECORD-</t>
  </si>
  <si>
    <t>COST</t>
  </si>
  <si>
    <t>SECTION OF</t>
  </si>
  <si>
    <t>DESCRIPTION</t>
  </si>
  <si>
    <t>(If "none"</t>
  </si>
  <si>
    <t>RESPONDENTS</t>
  </si>
  <si>
    <t>RESPONSES</t>
  </si>
  <si>
    <t xml:space="preserve">PER  </t>
  </si>
  <si>
    <t>(H)</t>
  </si>
  <si>
    <t>HOURS PER</t>
  </si>
  <si>
    <t>KEEPING HOURS</t>
  </si>
  <si>
    <t>PER</t>
  </si>
  <si>
    <t>REGS.</t>
  </si>
  <si>
    <t>so state)</t>
  </si>
  <si>
    <t xml:space="preserve">PER </t>
  </si>
  <si>
    <t>(Col. D x E)</t>
  </si>
  <si>
    <t>RESPONSE</t>
  </si>
  <si>
    <t>KEEPERS</t>
  </si>
  <si>
    <t>(Col. I x J)</t>
  </si>
  <si>
    <t>HOUR</t>
  </si>
  <si>
    <t>(Col. H x L)</t>
  </si>
  <si>
    <t>RESPONDENT</t>
  </si>
  <si>
    <t>EXEMPT</t>
  </si>
  <si>
    <t>NON-EXEMPT</t>
  </si>
  <si>
    <t>KEEPER</t>
  </si>
  <si>
    <t>(A)</t>
  </si>
  <si>
    <t>(B)</t>
  </si>
  <si>
    <t>(C)</t>
  </si>
  <si>
    <t>(D)</t>
  </si>
  <si>
    <t>(E)</t>
  </si>
  <si>
    <t>(F)</t>
  </si>
  <si>
    <t>(G)</t>
  </si>
  <si>
    <t>(I)</t>
  </si>
  <si>
    <t>(J)</t>
  </si>
  <si>
    <t>(K)</t>
  </si>
  <si>
    <t>(L)</t>
  </si>
  <si>
    <t>(M)</t>
  </si>
  <si>
    <t>Agency Notes</t>
  </si>
  <si>
    <t>N/A</t>
  </si>
  <si>
    <t>Grant Agreement Face sheets (State Agencies)</t>
  </si>
  <si>
    <t>none</t>
  </si>
  <si>
    <t>Use of face sheets has been discontinued, replaced with ADS-093</t>
  </si>
  <si>
    <t>Notice of Grant and Agreement Award (State Agencies)</t>
  </si>
  <si>
    <t>ADS-093</t>
  </si>
  <si>
    <t>This form replaces Grant Agreement Face sheet</t>
  </si>
  <si>
    <t>Request for Advance of Reimbursement (State Agencies) (OMB No. 4040-0012)</t>
  </si>
  <si>
    <t>SF-270</t>
  </si>
  <si>
    <t>Hours moved from non-exempt to exempt, respondents adjusted from 34 to 30, responses per respondent adjusted from 6 to 2</t>
  </si>
  <si>
    <t>SF-424</t>
  </si>
  <si>
    <t>Hours moved from non-exempt to exempt, respondents adjusted from 34 to 30</t>
  </si>
  <si>
    <t>Federal Financial Report (State Agencies) (OMB No 4040-0014)</t>
  </si>
  <si>
    <t>SF-425</t>
  </si>
  <si>
    <t>Hours moved from non-exempt to exempt, respondents adjusted from 34 to 30, hours adjusted from 1.5 hours to 1 hour</t>
  </si>
  <si>
    <t xml:space="preserve">Narrative Report (State Agencies) </t>
  </si>
  <si>
    <t>Respondents adjusted from 34 to 30</t>
  </si>
  <si>
    <t>Spreadsheet of Operations Reimbursed (State Agencies)</t>
  </si>
  <si>
    <t>Request for Taxpayer ID and Cert. W-9</t>
  </si>
  <si>
    <t>AD-2047 or W-9</t>
  </si>
  <si>
    <t>Use of W-9 was previously reported on this line and separte line item below.  This line item has been removed and all use of AD-2047 and W-9 is reported separately below.</t>
  </si>
  <si>
    <t>OCCSP Appliciation (producers and handlers)</t>
  </si>
  <si>
    <t>CCC-884</t>
  </si>
  <si>
    <t>Respondents adjusted from 15,625 to 12,000 to represent participation in recent years</t>
  </si>
  <si>
    <t>Documentation - Copy of organic certification (producers and handlers)</t>
  </si>
  <si>
    <t>Documentation</t>
  </si>
  <si>
    <t>Respondents adjusted from 15,625 to 12,000 to represent participation in recent years, time per response adjusted from 1 hour to 5 minutes (applicant is only providing a copy of certificate)</t>
  </si>
  <si>
    <t>Documentation - Itemized invoices of eligible expenses (producers and handlers)</t>
  </si>
  <si>
    <t>Request for Taxpayer Identification Number and Certification (producers and handlers)</t>
  </si>
  <si>
    <t>W-9</t>
  </si>
  <si>
    <t>Customer Data Worksheet (producers and handlers) (OMB No. 0560-0265)</t>
  </si>
  <si>
    <t>AD-2047</t>
  </si>
  <si>
    <t>Direct Deposit Sign-up form (farms) OMB No. 1530-0006)</t>
  </si>
  <si>
    <t>SF-1199A</t>
  </si>
  <si>
    <t>This form has been replaced with SF-3881</t>
  </si>
  <si>
    <t>ACH Vendor/Miscellaneous Payment Enrollment Form (producers and handlers)  (OMB No. 1530-0069)</t>
  </si>
  <si>
    <t>SF-3881</t>
  </si>
  <si>
    <t>This form replaces SF-1199A. Respondents represent producers/handlers applying through FSA COFs who do not already have this form on file.</t>
  </si>
  <si>
    <t>TOTAL OF ALL PAGES</t>
  </si>
  <si>
    <t>TOTAL - COLUMNS "F" AND "I" = OMB 83-I, 13b; COLUMNS "H" AND "K" = OMB 83-I, 13c</t>
  </si>
  <si>
    <t>Total Respondents</t>
  </si>
  <si>
    <t>Responses per Respondent</t>
  </si>
  <si>
    <t>Total hours per Response</t>
  </si>
  <si>
    <t>Organic Certification Cost Share Program (OCCSP)</t>
  </si>
  <si>
    <t>Time to complete form has been corrected, respondents have been adjusted to reflect number who apply through State Agencies (not used for respondents who apply through FSA county offices)</t>
  </si>
  <si>
    <t>Respondents represent producers/handlers who apply through FSA county offices and do not already have this on file (not used for respondents who apply through State Agencies)</t>
  </si>
  <si>
    <t>Application for Federal Assistance (State Agencies) (OMB No. 4040-0004)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</si>
</sst>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00"/>
    <numFmt numFmtId="165" formatCode="0.0000"/>
    <numFmt numFmtId="166" formatCode="mmmm\ d\,\ yyyy"/>
    <numFmt numFmtId="167" formatCode="&quot;$&quot;#,##0.00"/>
    <numFmt numFmtId="168" formatCode="&quot;$&quot;#,##0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14"/>
      <name val="Times New Roman"/>
      <family val="1"/>
    </font>
    <font>
      <sz val="10"/>
      <name val="Arial"/>
    </font>
    <font>
      <b/>
      <sz val="8"/>
      <color theme="1"/>
      <name val="Calibri"/>
      <family val="2"/>
      <scheme val="minor"/>
    </font>
    <font>
      <sz val="16"/>
      <name val="Times New Roman"/>
      <family val="1"/>
    </font>
    <font>
      <sz val="10"/>
      <color rgb="FFFF0000"/>
      <name val="Times New Roman"/>
      <family val="1"/>
    </font>
    <font>
      <sz val="6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6" fillId="0" borderId="0" applyFont="0" applyFill="0" applyBorder="0" applyAlignment="0" applyProtection="0"/>
    <xf numFmtId="0" fontId="1" fillId="0" borderId="0"/>
  </cellStyleXfs>
  <cellXfs count="196">
    <xf numFmtId="0" fontId="0" fillId="0" borderId="0" xfId="0"/>
    <xf numFmtId="0" fontId="2" fillId="0" borderId="0" xfId="0" applyFont="1"/>
    <xf numFmtId="0" fontId="6" fillId="0" borderId="0" xfId="0" applyFont="1"/>
    <xf numFmtId="4" fontId="2" fillId="0" borderId="0" xfId="0" applyNumberFormat="1" applyFont="1"/>
    <xf numFmtId="0" fontId="2" fillId="0" borderId="0" xfId="0" applyFont="1" applyProtection="1">
      <protection locked="0"/>
    </xf>
    <xf numFmtId="3" fontId="6" fillId="0" borderId="3" xfId="0" applyNumberFormat="1" applyFont="1" applyBorder="1" applyAlignment="1" applyProtection="1">
      <alignment vertical="center"/>
      <protection locked="0"/>
    </xf>
    <xf numFmtId="3" fontId="6" fillId="0" borderId="2" xfId="0" applyNumberFormat="1" applyFont="1" applyBorder="1" applyAlignment="1" applyProtection="1">
      <alignment vertical="center"/>
      <protection locked="0"/>
    </xf>
    <xf numFmtId="164" fontId="6" fillId="0" borderId="2" xfId="0" applyNumberFormat="1" applyFont="1" applyBorder="1" applyAlignment="1" applyProtection="1">
      <alignment vertical="center"/>
      <protection locked="0"/>
    </xf>
    <xf numFmtId="0" fontId="9" fillId="0" borderId="0" xfId="0" applyFont="1"/>
    <xf numFmtId="0" fontId="2" fillId="0" borderId="5" xfId="0" applyFont="1" applyBorder="1"/>
    <xf numFmtId="0" fontId="2" fillId="0" borderId="3" xfId="0" applyFont="1" applyBorder="1"/>
    <xf numFmtId="0" fontId="2" fillId="0" borderId="2" xfId="0" applyFont="1" applyBorder="1"/>
    <xf numFmtId="0" fontId="2" fillId="0" borderId="6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1" fillId="0" borderId="0" xfId="0" applyFont="1" applyAlignment="1">
      <alignment horizontal="left" vertical="top" wrapText="1"/>
    </xf>
    <xf numFmtId="4" fontId="6" fillId="0" borderId="5" xfId="0" applyNumberFormat="1" applyFont="1" applyBorder="1" applyAlignment="1">
      <alignment vertical="center"/>
    </xf>
    <xf numFmtId="4" fontId="6" fillId="0" borderId="9" xfId="0" applyNumberFormat="1" applyFont="1" applyBorder="1" applyAlignment="1">
      <alignment vertical="center"/>
    </xf>
    <xf numFmtId="1" fontId="6" fillId="0" borderId="5" xfId="0" applyNumberFormat="1" applyFont="1" applyBorder="1" applyAlignment="1">
      <alignment horizontal="left" vertical="center"/>
    </xf>
    <xf numFmtId="4" fontId="6" fillId="0" borderId="0" xfId="0" applyNumberFormat="1" applyFont="1"/>
    <xf numFmtId="1" fontId="6" fillId="0" borderId="9" xfId="0" applyNumberFormat="1" applyFont="1" applyBorder="1" applyAlignment="1">
      <alignment horizontal="left" vertical="center"/>
    </xf>
    <xf numFmtId="0" fontId="2" fillId="0" borderId="0" xfId="0" applyFont="1" applyAlignment="1" applyProtection="1">
      <alignment wrapText="1"/>
      <protection locked="0"/>
    </xf>
    <xf numFmtId="0" fontId="2" fillId="0" borderId="4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4" fillId="0" borderId="7" xfId="0" applyFont="1" applyBorder="1" applyAlignment="1">
      <alignment horizontal="center" wrapText="1"/>
    </xf>
    <xf numFmtId="2" fontId="2" fillId="0" borderId="0" xfId="0" applyNumberFormat="1" applyFont="1"/>
    <xf numFmtId="2" fontId="2" fillId="0" borderId="3" xfId="0" applyNumberFormat="1" applyFont="1" applyBorder="1"/>
    <xf numFmtId="2" fontId="8" fillId="0" borderId="3" xfId="0" applyNumberFormat="1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4" fontId="6" fillId="0" borderId="3" xfId="0" applyNumberFormat="1" applyFont="1" applyBorder="1" applyAlignment="1" applyProtection="1">
      <alignment vertical="center"/>
      <protection locked="0"/>
    </xf>
    <xf numFmtId="0" fontId="13" fillId="0" borderId="0" xfId="0" applyFont="1"/>
    <xf numFmtId="2" fontId="2" fillId="0" borderId="4" xfId="0" applyNumberFormat="1" applyFont="1" applyBorder="1"/>
    <xf numFmtId="2" fontId="2" fillId="0" borderId="19" xfId="0" applyNumberFormat="1" applyFont="1" applyBorder="1"/>
    <xf numFmtId="166" fontId="6" fillId="0" borderId="4" xfId="0" applyNumberFormat="1" applyFont="1" applyBorder="1" applyAlignment="1">
      <alignment horizontal="center" vertical="center"/>
    </xf>
    <xf numFmtId="166" fontId="6" fillId="0" borderId="19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2" fontId="5" fillId="0" borderId="19" xfId="0" applyNumberFormat="1" applyFont="1" applyBorder="1" applyAlignment="1">
      <alignment horizontal="center" vertical="center"/>
    </xf>
    <xf numFmtId="2" fontId="8" fillId="0" borderId="4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0" fontId="13" fillId="0" borderId="14" xfId="0" applyFont="1" applyBorder="1"/>
    <xf numFmtId="0" fontId="13" fillId="0" borderId="21" xfId="0" applyFont="1" applyBorder="1"/>
    <xf numFmtId="2" fontId="4" fillId="0" borderId="13" xfId="0" applyNumberFormat="1" applyFont="1" applyBorder="1" applyAlignment="1">
      <alignment horizontal="center"/>
    </xf>
    <xf numFmtId="2" fontId="8" fillId="0" borderId="20" xfId="0" applyNumberFormat="1" applyFont="1" applyBorder="1" applyAlignment="1">
      <alignment horizontal="center"/>
    </xf>
    <xf numFmtId="2" fontId="8" fillId="0" borderId="24" xfId="0" applyNumberFormat="1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2" fontId="4" fillId="0" borderId="23" xfId="0" applyNumberFormat="1" applyFont="1" applyBorder="1" applyAlignment="1">
      <alignment horizontal="center"/>
    </xf>
    <xf numFmtId="167" fontId="6" fillId="0" borderId="4" xfId="0" applyNumberFormat="1" applyFont="1" applyBorder="1" applyAlignment="1" applyProtection="1">
      <alignment vertical="center"/>
      <protection locked="0"/>
    </xf>
    <xf numFmtId="0" fontId="2" fillId="0" borderId="5" xfId="0" applyFont="1" applyBorder="1" applyAlignment="1">
      <alignment wrapText="1"/>
    </xf>
    <xf numFmtId="3" fontId="6" fillId="0" borderId="0" xfId="0" applyNumberFormat="1" applyFont="1" applyAlignment="1">
      <alignment vertical="center"/>
    </xf>
    <xf numFmtId="3" fontId="6" fillId="0" borderId="5" xfId="0" applyNumberFormat="1" applyFont="1" applyBorder="1" applyAlignment="1">
      <alignment vertical="center"/>
    </xf>
    <xf numFmtId="3" fontId="6" fillId="0" borderId="9" xfId="0" applyNumberFormat="1" applyFont="1" applyBorder="1" applyAlignment="1">
      <alignment vertical="center"/>
    </xf>
    <xf numFmtId="3" fontId="7" fillId="0" borderId="9" xfId="0" applyNumberFormat="1" applyFont="1" applyBorder="1" applyAlignment="1">
      <alignment vertical="center"/>
    </xf>
    <xf numFmtId="49" fontId="6" fillId="2" borderId="5" xfId="0" applyNumberFormat="1" applyFont="1" applyFill="1" applyBorder="1" applyAlignment="1">
      <alignment horizontal="left" vertical="center" wrapText="1"/>
    </xf>
    <xf numFmtId="3" fontId="6" fillId="2" borderId="6" xfId="0" applyNumberFormat="1" applyFont="1" applyFill="1" applyBorder="1" applyAlignment="1">
      <alignment vertical="center"/>
    </xf>
    <xf numFmtId="3" fontId="6" fillId="2" borderId="5" xfId="0" applyNumberFormat="1" applyFont="1" applyFill="1" applyBorder="1" applyAlignment="1">
      <alignment vertical="center"/>
    </xf>
    <xf numFmtId="49" fontId="6" fillId="2" borderId="9" xfId="0" applyNumberFormat="1" applyFont="1" applyFill="1" applyBorder="1" applyAlignment="1">
      <alignment horizontal="left" vertical="center" wrapText="1"/>
    </xf>
    <xf numFmtId="3" fontId="6" fillId="2" borderId="10" xfId="0" applyNumberFormat="1" applyFont="1" applyFill="1" applyBorder="1" applyAlignment="1">
      <alignment vertical="center"/>
    </xf>
    <xf numFmtId="3" fontId="6" fillId="2" borderId="9" xfId="0" applyNumberFormat="1" applyFont="1" applyFill="1" applyBorder="1" applyAlignment="1">
      <alignment vertical="center"/>
    </xf>
    <xf numFmtId="1" fontId="6" fillId="2" borderId="5" xfId="0" applyNumberFormat="1" applyFont="1" applyFill="1" applyBorder="1" applyAlignment="1">
      <alignment vertical="center"/>
    </xf>
    <xf numFmtId="1" fontId="6" fillId="2" borderId="9" xfId="0" applyNumberFormat="1" applyFont="1" applyFill="1" applyBorder="1" applyAlignment="1">
      <alignment vertical="center"/>
    </xf>
    <xf numFmtId="167" fontId="6" fillId="2" borderId="14" xfId="0" applyNumberFormat="1" applyFont="1" applyFill="1" applyBorder="1" applyAlignment="1">
      <alignment vertical="center"/>
    </xf>
    <xf numFmtId="167" fontId="6" fillId="2" borderId="15" xfId="0" applyNumberFormat="1" applyFont="1" applyFill="1" applyBorder="1" applyAlignment="1">
      <alignment vertical="center"/>
    </xf>
    <xf numFmtId="3" fontId="6" fillId="0" borderId="0" xfId="0" applyNumberFormat="1" applyFont="1"/>
    <xf numFmtId="3" fontId="6" fillId="0" borderId="2" xfId="0" applyNumberFormat="1" applyFont="1" applyBorder="1" applyAlignment="1">
      <alignment vertical="center"/>
    </xf>
    <xf numFmtId="3" fontId="6" fillId="0" borderId="7" xfId="0" applyNumberFormat="1" applyFont="1" applyBorder="1" applyAlignment="1">
      <alignment vertical="center"/>
    </xf>
    <xf numFmtId="0" fontId="2" fillId="0" borderId="27" xfId="0" applyFont="1" applyBorder="1"/>
    <xf numFmtId="3" fontId="6" fillId="0" borderId="25" xfId="0" applyNumberFormat="1" applyFont="1" applyBorder="1" applyAlignment="1">
      <alignment vertical="center"/>
    </xf>
    <xf numFmtId="3" fontId="19" fillId="0" borderId="3" xfId="0" applyNumberFormat="1" applyFont="1" applyBorder="1" applyAlignment="1" applyProtection="1">
      <alignment vertical="center"/>
      <protection locked="0"/>
    </xf>
    <xf numFmtId="3" fontId="19" fillId="0" borderId="2" xfId="0" applyNumberFormat="1" applyFont="1" applyBorder="1" applyAlignment="1" applyProtection="1">
      <alignment vertical="center"/>
      <protection locked="0"/>
    </xf>
    <xf numFmtId="3" fontId="19" fillId="0" borderId="0" xfId="0" applyNumberFormat="1" applyFont="1" applyAlignment="1">
      <alignment vertical="center"/>
    </xf>
    <xf numFmtId="3" fontId="19" fillId="0" borderId="2" xfId="0" applyNumberFormat="1" applyFont="1" applyBorder="1" applyAlignment="1">
      <alignment vertical="center"/>
    </xf>
    <xf numFmtId="164" fontId="19" fillId="0" borderId="2" xfId="0" applyNumberFormat="1" applyFont="1" applyBorder="1" applyAlignment="1" applyProtection="1">
      <alignment vertical="center"/>
      <protection locked="0"/>
    </xf>
    <xf numFmtId="4" fontId="19" fillId="0" borderId="3" xfId="0" applyNumberFormat="1" applyFont="1" applyBorder="1" applyAlignment="1" applyProtection="1">
      <alignment vertical="center"/>
      <protection locked="0"/>
    </xf>
    <xf numFmtId="167" fontId="19" fillId="0" borderId="4" xfId="0" applyNumberFormat="1" applyFont="1" applyBorder="1" applyAlignment="1" applyProtection="1">
      <alignment vertical="center"/>
      <protection locked="0"/>
    </xf>
    <xf numFmtId="3" fontId="6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3" fontId="19" fillId="0" borderId="0" xfId="0" applyNumberFormat="1" applyFont="1"/>
    <xf numFmtId="165" fontId="6" fillId="0" borderId="2" xfId="0" applyNumberFormat="1" applyFont="1" applyBorder="1" applyAlignment="1" applyProtection="1">
      <alignment vertical="center"/>
      <protection locked="0"/>
    </xf>
    <xf numFmtId="165" fontId="19" fillId="0" borderId="2" xfId="0" applyNumberFormat="1" applyFont="1" applyBorder="1" applyAlignment="1" applyProtection="1">
      <alignment vertical="center"/>
      <protection locked="0"/>
    </xf>
    <xf numFmtId="3" fontId="19" fillId="0" borderId="0" xfId="0" applyNumberFormat="1" applyFont="1" applyAlignment="1">
      <alignment horizontal="right" vertical="center"/>
    </xf>
    <xf numFmtId="0" fontId="20" fillId="0" borderId="0" xfId="0" applyFont="1" applyAlignment="1">
      <alignment horizontal="right" vertical="center"/>
    </xf>
    <xf numFmtId="167" fontId="19" fillId="0" borderId="24" xfId="0" applyNumberFormat="1" applyFont="1" applyBorder="1" applyAlignment="1" applyProtection="1">
      <alignment vertical="center"/>
      <protection locked="0"/>
    </xf>
    <xf numFmtId="167" fontId="6" fillId="0" borderId="24" xfId="0" applyNumberFormat="1" applyFont="1" applyBorder="1" applyAlignment="1" applyProtection="1">
      <alignment vertical="center"/>
      <protection locked="0"/>
    </xf>
    <xf numFmtId="0" fontId="6" fillId="4" borderId="28" xfId="0" applyFont="1" applyFill="1" applyBorder="1"/>
    <xf numFmtId="3" fontId="6" fillId="4" borderId="28" xfId="0" applyNumberFormat="1" applyFont="1" applyFill="1" applyBorder="1"/>
    <xf numFmtId="3" fontId="6" fillId="0" borderId="31" xfId="0" applyNumberFormat="1" applyFont="1" applyBorder="1"/>
    <xf numFmtId="0" fontId="14" fillId="0" borderId="12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6" fillId="0" borderId="4" xfId="0" applyNumberFormat="1" applyFont="1" applyBorder="1" applyAlignment="1" applyProtection="1">
      <alignment horizontal="left" vertical="center" wrapText="1"/>
      <protection locked="0"/>
    </xf>
    <xf numFmtId="49" fontId="19" fillId="0" borderId="4" xfId="0" applyNumberFormat="1" applyFont="1" applyBorder="1" applyAlignment="1" applyProtection="1">
      <alignment horizontal="left" vertical="center" wrapText="1"/>
      <protection locked="0"/>
    </xf>
    <xf numFmtId="49" fontId="6" fillId="0" borderId="3" xfId="0" applyNumberFormat="1" applyFont="1" applyBorder="1" applyAlignment="1" applyProtection="1">
      <alignment horizontal="left" vertical="center" wrapText="1"/>
      <protection locked="0"/>
    </xf>
    <xf numFmtId="49" fontId="19" fillId="0" borderId="3" xfId="0" applyNumberFormat="1" applyFont="1" applyBorder="1" applyAlignment="1" applyProtection="1">
      <alignment horizontal="left" vertical="center" wrapText="1"/>
      <protection locked="0"/>
    </xf>
    <xf numFmtId="168" fontId="6" fillId="0" borderId="20" xfId="0" applyNumberFormat="1" applyFont="1" applyBorder="1" applyAlignment="1">
      <alignment vertical="center"/>
    </xf>
    <xf numFmtId="168" fontId="6" fillId="0" borderId="26" xfId="0" applyNumberFormat="1" applyFont="1" applyBorder="1" applyAlignment="1">
      <alignment vertical="center"/>
    </xf>
    <xf numFmtId="168" fontId="6" fillId="0" borderId="24" xfId="0" applyNumberFormat="1" applyFont="1" applyBorder="1" applyAlignment="1" applyProtection="1">
      <alignment vertical="center"/>
      <protection locked="0"/>
    </xf>
    <xf numFmtId="168" fontId="19" fillId="0" borderId="24" xfId="0" applyNumberFormat="1" applyFont="1" applyBorder="1" applyAlignment="1" applyProtection="1">
      <alignment vertical="center"/>
      <protection locked="0"/>
    </xf>
    <xf numFmtId="0" fontId="6" fillId="4" borderId="28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49" fontId="6" fillId="0" borderId="13" xfId="0" applyNumberFormat="1" applyFont="1" applyBorder="1" applyAlignment="1" applyProtection="1">
      <alignment horizontal="left" vertical="center" wrapText="1"/>
      <protection locked="0"/>
    </xf>
    <xf numFmtId="49" fontId="6" fillId="0" borderId="1" xfId="0" applyNumberFormat="1" applyFont="1" applyBorder="1" applyAlignment="1" applyProtection="1">
      <alignment horizontal="left" vertical="center" wrapText="1"/>
      <protection locked="0"/>
    </xf>
    <xf numFmtId="49" fontId="6" fillId="0" borderId="8" xfId="0" applyNumberFormat="1" applyFont="1" applyBorder="1" applyAlignment="1" applyProtection="1">
      <alignment horizontal="left" vertical="center" wrapText="1"/>
      <protection locked="0"/>
    </xf>
    <xf numFmtId="49" fontId="6" fillId="0" borderId="4" xfId="0" applyNumberFormat="1" applyFont="1" applyBorder="1" applyAlignment="1" applyProtection="1">
      <alignment horizontal="left" vertical="center" wrapText="1"/>
      <protection locked="0"/>
    </xf>
    <xf numFmtId="49" fontId="6" fillId="0" borderId="0" xfId="0" applyNumberFormat="1" applyFont="1" applyAlignment="1" applyProtection="1">
      <alignment horizontal="left" vertical="center" wrapText="1"/>
      <protection locked="0"/>
    </xf>
    <xf numFmtId="49" fontId="6" fillId="0" borderId="3" xfId="0" applyNumberFormat="1" applyFont="1" applyBorder="1" applyAlignment="1" applyProtection="1">
      <alignment horizontal="left" vertical="center" wrapText="1"/>
      <protection locked="0"/>
    </xf>
    <xf numFmtId="49" fontId="7" fillId="0" borderId="17" xfId="0" applyNumberFormat="1" applyFont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18" fillId="0" borderId="29" xfId="0" applyFont="1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0" fontId="18" fillId="0" borderId="30" xfId="0" applyFont="1" applyBorder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43" fontId="17" fillId="3" borderId="28" xfId="1" applyFont="1" applyFill="1" applyBorder="1" applyAlignment="1">
      <alignment horizontal="center" vertical="center" wrapText="1"/>
    </xf>
    <xf numFmtId="43" fontId="17" fillId="3" borderId="5" xfId="1" applyFont="1" applyFill="1" applyBorder="1" applyAlignment="1">
      <alignment horizontal="center" vertical="center" wrapText="1"/>
    </xf>
    <xf numFmtId="43" fontId="17" fillId="3" borderId="12" xfId="1" applyFont="1" applyFill="1" applyBorder="1" applyAlignment="1">
      <alignment horizontal="center" vertical="center" wrapText="1"/>
    </xf>
    <xf numFmtId="43" fontId="17" fillId="3" borderId="0" xfId="1" applyFont="1" applyFill="1" applyBorder="1" applyAlignment="1">
      <alignment horizontal="center" vertical="center" wrapText="1"/>
    </xf>
    <xf numFmtId="49" fontId="7" fillId="0" borderId="15" xfId="0" applyNumberFormat="1" applyFont="1" applyBorder="1" applyAlignment="1">
      <alignment horizontal="right" vertical="center" wrapText="1"/>
    </xf>
    <xf numFmtId="0" fontId="0" fillId="0" borderId="16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49" fontId="19" fillId="0" borderId="4" xfId="0" applyNumberFormat="1" applyFont="1" applyBorder="1" applyAlignment="1" applyProtection="1">
      <alignment horizontal="left" vertical="center" wrapText="1"/>
      <protection locked="0"/>
    </xf>
    <xf numFmtId="0" fontId="19" fillId="0" borderId="0" xfId="0" applyFont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49" fontId="19" fillId="0" borderId="0" xfId="0" applyNumberFormat="1" applyFont="1" applyAlignment="1" applyProtection="1">
      <alignment horizontal="left" vertical="center" wrapText="1"/>
      <protection locked="0"/>
    </xf>
    <xf numFmtId="49" fontId="19" fillId="0" borderId="3" xfId="0" applyNumberFormat="1" applyFont="1" applyBorder="1" applyAlignment="1" applyProtection="1">
      <alignment horizontal="left" vertical="center" wrapText="1"/>
      <protection locked="0"/>
    </xf>
    <xf numFmtId="49" fontId="7" fillId="0" borderId="0" xfId="0" applyNumberFormat="1" applyFont="1" applyAlignment="1" applyProtection="1">
      <alignment horizontal="left" vertical="center" wrapText="1"/>
      <protection locked="0"/>
    </xf>
    <xf numFmtId="49" fontId="7" fillId="0" borderId="3" xfId="0" applyNumberFormat="1" applyFont="1" applyBorder="1" applyAlignment="1" applyProtection="1">
      <alignment horizontal="left" vertical="center" wrapText="1"/>
      <protection locked="0"/>
    </xf>
    <xf numFmtId="49" fontId="7" fillId="0" borderId="15" xfId="0" applyNumberFormat="1" applyFont="1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49" fontId="19" fillId="0" borderId="14" xfId="0" applyNumberFormat="1" applyFont="1" applyBorder="1" applyAlignment="1" applyProtection="1">
      <alignment horizontal="left" vertical="center" wrapText="1"/>
      <protection locked="0"/>
    </xf>
    <xf numFmtId="49" fontId="19" fillId="0" borderId="12" xfId="0" applyNumberFormat="1" applyFont="1" applyBorder="1" applyAlignment="1" applyProtection="1">
      <alignment horizontal="left" vertical="center" wrapText="1"/>
      <protection locked="0"/>
    </xf>
    <xf numFmtId="49" fontId="19" fillId="0" borderId="6" xfId="0" applyNumberFormat="1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10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2" fontId="9" fillId="0" borderId="14" xfId="0" applyNumberFormat="1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2" fontId="5" fillId="0" borderId="13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8" xfId="0" applyBorder="1" applyAlignment="1">
      <alignment horizontal="center"/>
    </xf>
    <xf numFmtId="2" fontId="10" fillId="0" borderId="14" xfId="0" applyNumberFormat="1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165" fontId="15" fillId="0" borderId="4" xfId="0" applyNumberFormat="1" applyFont="1" applyBorder="1" applyAlignment="1">
      <alignment horizontal="left" vertical="top" wrapText="1"/>
    </xf>
    <xf numFmtId="0" fontId="15" fillId="0" borderId="0" xfId="0" applyFont="1" applyAlignment="1">
      <alignment wrapText="1"/>
    </xf>
    <xf numFmtId="0" fontId="15" fillId="0" borderId="3" xfId="0" applyFont="1" applyBorder="1" applyAlignment="1">
      <alignment wrapText="1"/>
    </xf>
    <xf numFmtId="0" fontId="15" fillId="0" borderId="4" xfId="0" applyFont="1" applyBorder="1" applyAlignment="1">
      <alignment wrapText="1"/>
    </xf>
    <xf numFmtId="0" fontId="15" fillId="0" borderId="13" xfId="0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15" fillId="0" borderId="8" xfId="0" applyFont="1" applyBorder="1" applyAlignment="1">
      <alignment wrapText="1"/>
    </xf>
    <xf numFmtId="166" fontId="6" fillId="0" borderId="0" xfId="0" applyNumberFormat="1" applyFont="1" applyAlignment="1">
      <alignment horizontal="center" vertical="center"/>
    </xf>
    <xf numFmtId="166" fontId="6" fillId="0" borderId="3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166" fontId="6" fillId="0" borderId="8" xfId="0" applyNumberFormat="1" applyFont="1" applyBorder="1" applyAlignment="1">
      <alignment horizontal="center" vertical="center"/>
    </xf>
    <xf numFmtId="0" fontId="12" fillId="0" borderId="14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2" fontId="6" fillId="0" borderId="6" xfId="0" applyNumberFormat="1" applyFont="1" applyBorder="1"/>
    <xf numFmtId="0" fontId="6" fillId="0" borderId="3" xfId="0" applyFont="1" applyBorder="1"/>
    <xf numFmtId="0" fontId="14" fillId="0" borderId="12" xfId="0" applyFont="1" applyBorder="1" applyAlignment="1">
      <alignment horizontal="left" vertical="top" wrapText="1"/>
    </xf>
    <xf numFmtId="0" fontId="13" fillId="0" borderId="12" xfId="0" applyFont="1" applyBorder="1"/>
    <xf numFmtId="0" fontId="13" fillId="0" borderId="6" xfId="0" applyFont="1" applyBorder="1"/>
  </cellXfs>
  <cellStyles count="3">
    <cellStyle name="Comma" xfId="1" builtinId="3"/>
    <cellStyle name="Normal" xfId="0" builtinId="0"/>
    <cellStyle name="Normal 2" xfId="2" xr:uid="{25FAE131-DD39-4B4F-BFDC-1E755272D10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06/relationships/vbaProject" Target="vbaProject.b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AA41"/>
  <sheetViews>
    <sheetView tabSelected="1" zoomScale="90" zoomScaleNormal="90" zoomScaleSheetLayoutView="75" workbookViewId="0">
      <selection activeCell="S32" sqref="S32"/>
    </sheetView>
  </sheetViews>
  <sheetFormatPr defaultColWidth="9.140625" defaultRowHeight="8.25" x14ac:dyDescent="0.15"/>
  <cols>
    <col min="1" max="1" width="11.140625" style="1" customWidth="1"/>
    <col min="2" max="6" width="7.7109375" style="1" customWidth="1"/>
    <col min="7" max="7" width="14.5703125" style="23" customWidth="1"/>
    <col min="8" max="8" width="9.140625" style="4"/>
    <col min="9" max="9" width="11.5703125" style="4" bestFit="1" customWidth="1"/>
    <col min="10" max="10" width="14" style="1" customWidth="1"/>
    <col min="11" max="11" width="9.140625" style="4"/>
    <col min="12" max="13" width="13.42578125" style="1" customWidth="1"/>
    <col min="14" max="14" width="8.140625" style="4" customWidth="1"/>
    <col min="15" max="15" width="7.85546875" style="4" customWidth="1"/>
    <col min="16" max="16" width="9.140625" style="30" customWidth="1"/>
    <col min="17" max="17" width="9.5703125" style="29" customWidth="1"/>
    <col min="18" max="18" width="12.7109375" style="29" customWidth="1"/>
    <col min="19" max="19" width="9.140625" style="1"/>
    <col min="20" max="20" width="11.85546875" style="1" customWidth="1"/>
    <col min="21" max="21" width="13.140625" style="1" customWidth="1"/>
    <col min="22" max="16384" width="9.140625" style="1"/>
  </cols>
  <sheetData>
    <row r="1" spans="1:21" ht="10.9" customHeight="1" x14ac:dyDescent="0.2">
      <c r="A1" s="182" t="s">
        <v>0</v>
      </c>
      <c r="B1" s="183"/>
      <c r="C1" s="183"/>
      <c r="D1" s="183"/>
      <c r="E1" s="183"/>
      <c r="F1" s="183"/>
      <c r="G1" s="183"/>
      <c r="H1" s="184"/>
      <c r="I1" s="193" t="s">
        <v>1</v>
      </c>
      <c r="J1" s="194"/>
      <c r="K1" s="194"/>
      <c r="L1" s="194"/>
      <c r="M1" s="194"/>
      <c r="N1" s="195"/>
      <c r="O1" s="92" t="s">
        <v>2</v>
      </c>
      <c r="P1" s="191" t="s">
        <v>3</v>
      </c>
      <c r="Q1" s="44"/>
      <c r="R1" s="45"/>
      <c r="S1" s="35"/>
      <c r="T1" s="35"/>
      <c r="U1" s="35"/>
    </row>
    <row r="2" spans="1:21" ht="8.25" customHeight="1" x14ac:dyDescent="0.15">
      <c r="A2" s="185"/>
      <c r="B2" s="186"/>
      <c r="C2" s="186"/>
      <c r="D2" s="186"/>
      <c r="E2" s="186"/>
      <c r="F2" s="186"/>
      <c r="G2" s="186"/>
      <c r="H2" s="187"/>
      <c r="I2" s="17"/>
      <c r="K2" s="1"/>
      <c r="N2" s="10"/>
      <c r="O2" s="1"/>
      <c r="P2" s="192"/>
      <c r="Q2" s="36"/>
      <c r="R2" s="37"/>
    </row>
    <row r="3" spans="1:21" ht="12.75" customHeight="1" x14ac:dyDescent="0.15">
      <c r="A3" s="185"/>
      <c r="B3" s="186"/>
      <c r="C3" s="186"/>
      <c r="D3" s="186"/>
      <c r="E3" s="186"/>
      <c r="F3" s="186"/>
      <c r="G3" s="186"/>
      <c r="H3" s="187"/>
      <c r="I3" s="171" t="s">
        <v>105</v>
      </c>
      <c r="J3" s="172"/>
      <c r="K3" s="172"/>
      <c r="L3" s="172"/>
      <c r="M3" s="172"/>
      <c r="N3" s="173"/>
      <c r="Q3" s="36"/>
      <c r="R3" s="37"/>
    </row>
    <row r="4" spans="1:21" ht="8.25" customHeight="1" x14ac:dyDescent="0.15">
      <c r="A4" s="185"/>
      <c r="B4" s="186"/>
      <c r="C4" s="186"/>
      <c r="D4" s="186"/>
      <c r="E4" s="186"/>
      <c r="F4" s="186"/>
      <c r="G4" s="186"/>
      <c r="H4" s="187"/>
      <c r="I4" s="174"/>
      <c r="J4" s="172"/>
      <c r="K4" s="172"/>
      <c r="L4" s="172"/>
      <c r="M4" s="172"/>
      <c r="N4" s="173"/>
      <c r="O4" s="8" t="s">
        <v>4</v>
      </c>
      <c r="Q4" s="36"/>
      <c r="R4" s="37"/>
    </row>
    <row r="5" spans="1:21" ht="8.25" customHeight="1" x14ac:dyDescent="0.15">
      <c r="A5" s="185"/>
      <c r="B5" s="186"/>
      <c r="C5" s="186"/>
      <c r="D5" s="186"/>
      <c r="E5" s="186"/>
      <c r="F5" s="186"/>
      <c r="G5" s="186"/>
      <c r="H5" s="187"/>
      <c r="I5" s="174"/>
      <c r="J5" s="172"/>
      <c r="K5" s="172"/>
      <c r="L5" s="172"/>
      <c r="M5" s="172"/>
      <c r="N5" s="173"/>
      <c r="O5" s="178">
        <v>46098</v>
      </c>
      <c r="P5" s="179"/>
      <c r="Q5" s="36"/>
      <c r="R5" s="37"/>
    </row>
    <row r="6" spans="1:21" ht="9" customHeight="1" x14ac:dyDescent="0.15">
      <c r="A6" s="185"/>
      <c r="B6" s="186"/>
      <c r="C6" s="186"/>
      <c r="D6" s="186"/>
      <c r="E6" s="186"/>
      <c r="F6" s="186"/>
      <c r="G6" s="186"/>
      <c r="H6" s="187"/>
      <c r="I6" s="174"/>
      <c r="J6" s="172"/>
      <c r="K6" s="172"/>
      <c r="L6" s="172"/>
      <c r="M6" s="172"/>
      <c r="N6" s="173"/>
      <c r="O6" s="180"/>
      <c r="P6" s="181"/>
      <c r="Q6" s="36"/>
      <c r="R6" s="37"/>
    </row>
    <row r="7" spans="1:21" ht="8.25" customHeight="1" x14ac:dyDescent="0.15">
      <c r="A7" s="185"/>
      <c r="B7" s="186"/>
      <c r="C7" s="186"/>
      <c r="D7" s="186"/>
      <c r="E7" s="186"/>
      <c r="F7" s="186"/>
      <c r="G7" s="186"/>
      <c r="H7" s="187"/>
      <c r="I7" s="174"/>
      <c r="J7" s="172"/>
      <c r="K7" s="172"/>
      <c r="L7" s="172"/>
      <c r="M7" s="172"/>
      <c r="N7" s="173"/>
      <c r="O7" s="1"/>
      <c r="Q7" s="36"/>
      <c r="R7" s="37"/>
    </row>
    <row r="8" spans="1:21" ht="4.5" customHeight="1" x14ac:dyDescent="0.15">
      <c r="A8" s="185"/>
      <c r="B8" s="186"/>
      <c r="C8" s="186"/>
      <c r="D8" s="186"/>
      <c r="E8" s="186"/>
      <c r="F8" s="186"/>
      <c r="G8" s="186"/>
      <c r="H8" s="187"/>
      <c r="I8" s="174"/>
      <c r="J8" s="172"/>
      <c r="K8" s="172"/>
      <c r="L8" s="172"/>
      <c r="M8" s="172"/>
      <c r="N8" s="173"/>
      <c r="Q8" s="38"/>
      <c r="R8" s="39"/>
    </row>
    <row r="9" spans="1:21" ht="8.25" hidden="1" customHeight="1" x14ac:dyDescent="0.15">
      <c r="A9" s="188"/>
      <c r="B9" s="189"/>
      <c r="C9" s="189"/>
      <c r="D9" s="189"/>
      <c r="E9" s="189"/>
      <c r="F9" s="189"/>
      <c r="G9" s="189"/>
      <c r="H9" s="190"/>
      <c r="I9" s="175"/>
      <c r="J9" s="176"/>
      <c r="K9" s="176"/>
      <c r="L9" s="176"/>
      <c r="M9" s="176"/>
      <c r="N9" s="177"/>
      <c r="Q9" s="38"/>
      <c r="R9" s="39"/>
    </row>
    <row r="10" spans="1:21" x14ac:dyDescent="0.15">
      <c r="A10" s="150" t="s">
        <v>5</v>
      </c>
      <c r="B10" s="151"/>
      <c r="C10" s="151"/>
      <c r="D10" s="151"/>
      <c r="E10" s="151"/>
      <c r="F10" s="152"/>
      <c r="G10" s="52"/>
      <c r="H10" s="156" t="s">
        <v>6</v>
      </c>
      <c r="I10" s="157"/>
      <c r="J10" s="157"/>
      <c r="K10" s="157"/>
      <c r="L10" s="157"/>
      <c r="M10" s="157"/>
      <c r="N10" s="157"/>
      <c r="O10" s="157"/>
      <c r="P10" s="158"/>
      <c r="Q10" s="40"/>
      <c r="R10" s="41"/>
    </row>
    <row r="11" spans="1:21" x14ac:dyDescent="0.15">
      <c r="A11" s="153"/>
      <c r="B11" s="154"/>
      <c r="C11" s="154"/>
      <c r="D11" s="154"/>
      <c r="E11" s="154"/>
      <c r="F11" s="155"/>
      <c r="G11" s="24"/>
      <c r="H11" s="159"/>
      <c r="I11" s="160"/>
      <c r="J11" s="160"/>
      <c r="K11" s="160"/>
      <c r="L11" s="160"/>
      <c r="M11" s="160"/>
      <c r="N11" s="160"/>
      <c r="O11" s="160"/>
      <c r="P11" s="161"/>
      <c r="Q11" s="40"/>
      <c r="R11" s="41"/>
    </row>
    <row r="12" spans="1:21" x14ac:dyDescent="0.15">
      <c r="A12" s="9"/>
      <c r="F12" s="10"/>
      <c r="G12" s="24"/>
      <c r="H12" s="144" t="s">
        <v>7</v>
      </c>
      <c r="I12" s="145"/>
      <c r="J12" s="145"/>
      <c r="K12" s="145"/>
      <c r="L12" s="146"/>
      <c r="M12" s="93"/>
      <c r="N12" s="167" t="s">
        <v>8</v>
      </c>
      <c r="O12" s="157"/>
      <c r="P12" s="158"/>
      <c r="Q12" s="167" t="s">
        <v>9</v>
      </c>
      <c r="R12" s="168"/>
      <c r="S12" s="115" t="s">
        <v>10</v>
      </c>
      <c r="T12" s="116"/>
      <c r="U12" s="116"/>
    </row>
    <row r="13" spans="1:21" x14ac:dyDescent="0.15">
      <c r="A13" s="11"/>
      <c r="F13" s="10"/>
      <c r="G13" s="24"/>
      <c r="H13" s="147"/>
      <c r="I13" s="148"/>
      <c r="J13" s="148"/>
      <c r="K13" s="148"/>
      <c r="L13" s="149"/>
      <c r="M13" s="94"/>
      <c r="N13" s="159"/>
      <c r="O13" s="160"/>
      <c r="P13" s="161"/>
      <c r="Q13" s="169"/>
      <c r="R13" s="170"/>
      <c r="S13" s="117"/>
      <c r="T13" s="118"/>
      <c r="U13" s="118"/>
    </row>
    <row r="14" spans="1:21" ht="12.75" x14ac:dyDescent="0.2">
      <c r="A14" s="11"/>
      <c r="F14" s="10"/>
      <c r="G14" s="25"/>
      <c r="H14" s="12"/>
      <c r="I14" s="9"/>
      <c r="J14" s="9"/>
      <c r="K14" s="9"/>
      <c r="L14" s="162" t="s">
        <v>11</v>
      </c>
      <c r="M14" s="163"/>
      <c r="N14" s="9"/>
      <c r="O14" s="9"/>
      <c r="P14" s="31" t="s">
        <v>12</v>
      </c>
      <c r="Q14" s="42"/>
      <c r="R14" s="47"/>
      <c r="S14" s="121" t="s">
        <v>13</v>
      </c>
      <c r="T14" s="121" t="s">
        <v>14</v>
      </c>
      <c r="U14" s="123" t="s">
        <v>15</v>
      </c>
    </row>
    <row r="15" spans="1:21" ht="12.75" x14ac:dyDescent="0.2">
      <c r="A15" s="11"/>
      <c r="F15" s="10"/>
      <c r="G15" s="26" t="s">
        <v>16</v>
      </c>
      <c r="H15" s="14" t="s">
        <v>17</v>
      </c>
      <c r="I15" s="13" t="s">
        <v>18</v>
      </c>
      <c r="J15" s="13" t="s">
        <v>19</v>
      </c>
      <c r="K15" s="13" t="s">
        <v>20</v>
      </c>
      <c r="L15" s="141" t="s">
        <v>21</v>
      </c>
      <c r="M15" s="164"/>
      <c r="N15" s="13" t="s">
        <v>22</v>
      </c>
      <c r="O15" s="13" t="s">
        <v>23</v>
      </c>
      <c r="P15" s="31" t="s">
        <v>24</v>
      </c>
      <c r="Q15" s="43" t="s">
        <v>25</v>
      </c>
      <c r="R15" s="49" t="s">
        <v>12</v>
      </c>
      <c r="S15" s="121"/>
      <c r="T15" s="121"/>
      <c r="U15" s="124"/>
    </row>
    <row r="16" spans="1:21" ht="12.75" x14ac:dyDescent="0.2">
      <c r="A16" s="13" t="s">
        <v>26</v>
      </c>
      <c r="B16" s="141" t="s">
        <v>27</v>
      </c>
      <c r="C16" s="142"/>
      <c r="D16" s="142"/>
      <c r="E16" s="142"/>
      <c r="F16" s="143"/>
      <c r="G16" s="26" t="s">
        <v>28</v>
      </c>
      <c r="H16" s="14" t="s">
        <v>29</v>
      </c>
      <c r="I16" s="13" t="s">
        <v>30</v>
      </c>
      <c r="J16" s="13" t="s">
        <v>30</v>
      </c>
      <c r="K16" s="13" t="s">
        <v>31</v>
      </c>
      <c r="L16" s="165" t="s">
        <v>32</v>
      </c>
      <c r="M16" s="166"/>
      <c r="N16" s="13" t="s">
        <v>24</v>
      </c>
      <c r="O16" s="13" t="s">
        <v>33</v>
      </c>
      <c r="P16" s="31" t="s">
        <v>34</v>
      </c>
      <c r="Q16" s="43" t="s">
        <v>35</v>
      </c>
      <c r="R16" s="49" t="s">
        <v>25</v>
      </c>
      <c r="S16" s="121"/>
      <c r="T16" s="121"/>
      <c r="U16" s="124"/>
    </row>
    <row r="17" spans="1:27" ht="8.25" customHeight="1" x14ac:dyDescent="0.15">
      <c r="A17" s="13" t="s">
        <v>36</v>
      </c>
      <c r="F17" s="10"/>
      <c r="G17" s="26" t="s">
        <v>37</v>
      </c>
      <c r="H17" s="10"/>
      <c r="I17" s="13" t="s">
        <v>38</v>
      </c>
      <c r="J17" s="13" t="s">
        <v>39</v>
      </c>
      <c r="K17" s="13" t="s">
        <v>40</v>
      </c>
      <c r="L17" s="13"/>
      <c r="M17" s="13"/>
      <c r="N17" s="13" t="s">
        <v>41</v>
      </c>
      <c r="O17" s="13" t="s">
        <v>24</v>
      </c>
      <c r="P17" s="32" t="s">
        <v>42</v>
      </c>
      <c r="Q17" s="43" t="s">
        <v>43</v>
      </c>
      <c r="R17" s="49" t="s">
        <v>44</v>
      </c>
      <c r="S17" s="121"/>
      <c r="T17" s="121"/>
      <c r="U17" s="124"/>
      <c r="Y17" s="3"/>
    </row>
    <row r="18" spans="1:27" ht="12.75" customHeight="1" x14ac:dyDescent="0.15">
      <c r="A18" s="11"/>
      <c r="F18" s="10"/>
      <c r="G18" s="27"/>
      <c r="H18" s="10"/>
      <c r="I18" s="13" t="s">
        <v>45</v>
      </c>
      <c r="J18" s="13"/>
      <c r="K18" s="13"/>
      <c r="L18" s="13" t="s">
        <v>46</v>
      </c>
      <c r="M18" s="13" t="s">
        <v>47</v>
      </c>
      <c r="N18" s="13"/>
      <c r="O18" s="13" t="s">
        <v>48</v>
      </c>
      <c r="P18" s="31"/>
      <c r="Q18" s="42"/>
      <c r="R18" s="48"/>
      <c r="S18" s="121"/>
      <c r="T18" s="121"/>
      <c r="U18" s="124"/>
      <c r="Y18" s="3"/>
    </row>
    <row r="19" spans="1:27" ht="12.75" customHeight="1" x14ac:dyDescent="0.2">
      <c r="A19" s="15" t="s">
        <v>49</v>
      </c>
      <c r="B19" s="141" t="s">
        <v>50</v>
      </c>
      <c r="C19" s="142"/>
      <c r="D19" s="142"/>
      <c r="E19" s="142"/>
      <c r="F19" s="143"/>
      <c r="G19" s="28" t="s">
        <v>51</v>
      </c>
      <c r="H19" s="16" t="s">
        <v>52</v>
      </c>
      <c r="I19" s="15" t="s">
        <v>53</v>
      </c>
      <c r="J19" s="15" t="s">
        <v>54</v>
      </c>
      <c r="K19" s="15" t="s">
        <v>55</v>
      </c>
      <c r="L19" s="15"/>
      <c r="M19" s="15"/>
      <c r="N19" s="15" t="s">
        <v>56</v>
      </c>
      <c r="O19" s="15" t="s">
        <v>57</v>
      </c>
      <c r="P19" s="33" t="s">
        <v>58</v>
      </c>
      <c r="Q19" s="46" t="s">
        <v>59</v>
      </c>
      <c r="R19" s="50" t="s">
        <v>60</v>
      </c>
      <c r="S19" s="122"/>
      <c r="T19" s="122"/>
      <c r="U19" s="124"/>
      <c r="V19" s="119" t="s">
        <v>61</v>
      </c>
      <c r="W19" s="119"/>
      <c r="X19" s="119"/>
      <c r="Y19" s="119"/>
      <c r="Z19" s="119"/>
    </row>
    <row r="20" spans="1:27" s="2" customFormat="1" ht="45" customHeight="1" x14ac:dyDescent="0.2">
      <c r="A20" s="96" t="s">
        <v>62</v>
      </c>
      <c r="B20" s="138" t="s">
        <v>63</v>
      </c>
      <c r="C20" s="139"/>
      <c r="D20" s="139"/>
      <c r="E20" s="139"/>
      <c r="F20" s="140"/>
      <c r="G20" s="98" t="s">
        <v>64</v>
      </c>
      <c r="H20" s="72">
        <v>0</v>
      </c>
      <c r="I20" s="73">
        <v>0</v>
      </c>
      <c r="J20" s="74">
        <f t="shared" ref="J20" si="0">SUM(H20*I20)</f>
        <v>0</v>
      </c>
      <c r="K20" s="84">
        <v>0</v>
      </c>
      <c r="L20" s="82"/>
      <c r="M20" s="75">
        <f t="shared" ref="M20:M33" si="1">SUM(J20*K20)</f>
        <v>0</v>
      </c>
      <c r="N20" s="73"/>
      <c r="O20" s="76"/>
      <c r="P20" s="77"/>
      <c r="Q20" s="78">
        <v>0</v>
      </c>
      <c r="R20" s="87">
        <f t="shared" ref="R20" si="2">SUM(M20*Q20)</f>
        <v>0</v>
      </c>
      <c r="S20" s="85">
        <v>68</v>
      </c>
      <c r="U20" s="85">
        <f>M20-S20</f>
        <v>-68</v>
      </c>
      <c r="V20" s="104" t="s">
        <v>65</v>
      </c>
      <c r="W20" s="104"/>
      <c r="X20" s="104"/>
      <c r="Y20" s="104"/>
      <c r="Z20" s="104"/>
      <c r="AA20" s="1"/>
    </row>
    <row r="21" spans="1:27" s="2" customFormat="1" ht="45" customHeight="1" x14ac:dyDescent="0.2">
      <c r="A21" s="95" t="s">
        <v>62</v>
      </c>
      <c r="B21" s="108" t="s">
        <v>66</v>
      </c>
      <c r="C21" s="109"/>
      <c r="D21" s="109"/>
      <c r="E21" s="109"/>
      <c r="F21" s="110"/>
      <c r="G21" s="97" t="s">
        <v>67</v>
      </c>
      <c r="H21" s="5">
        <v>30</v>
      </c>
      <c r="I21" s="6">
        <v>1</v>
      </c>
      <c r="J21" s="53">
        <f>H21*I21</f>
        <v>30</v>
      </c>
      <c r="K21" s="83">
        <v>1</v>
      </c>
      <c r="L21" s="67"/>
      <c r="M21" s="68">
        <f>J21*K21</f>
        <v>30</v>
      </c>
      <c r="N21" s="6"/>
      <c r="O21" s="7"/>
      <c r="P21" s="34"/>
      <c r="Q21" s="51">
        <v>40.049999999999997</v>
      </c>
      <c r="R21" s="88">
        <f>M21*Q21</f>
        <v>1201.5</v>
      </c>
      <c r="S21" s="79">
        <v>0</v>
      </c>
      <c r="U21" s="79">
        <f>M21-S21</f>
        <v>30</v>
      </c>
      <c r="V21" s="104" t="s">
        <v>68</v>
      </c>
      <c r="W21" s="104"/>
      <c r="X21" s="104"/>
      <c r="Y21" s="104"/>
      <c r="Z21" s="104"/>
      <c r="AA21" s="1"/>
    </row>
    <row r="22" spans="1:27" s="2" customFormat="1" ht="38.450000000000003" customHeight="1" x14ac:dyDescent="0.2">
      <c r="A22" s="95" t="s">
        <v>62</v>
      </c>
      <c r="B22" s="108" t="s">
        <v>69</v>
      </c>
      <c r="C22" s="104"/>
      <c r="D22" s="104"/>
      <c r="E22" s="104"/>
      <c r="F22" s="114"/>
      <c r="G22" s="97" t="s">
        <v>70</v>
      </c>
      <c r="H22" s="5">
        <v>30</v>
      </c>
      <c r="I22" s="6">
        <v>2</v>
      </c>
      <c r="J22" s="53">
        <f t="shared" ref="J22:J26" si="3">H22*I22</f>
        <v>60</v>
      </c>
      <c r="K22" s="83">
        <v>1</v>
      </c>
      <c r="L22" s="53">
        <f>J22*K22</f>
        <v>60</v>
      </c>
      <c r="M22" s="68"/>
      <c r="N22" s="6"/>
      <c r="O22" s="7"/>
      <c r="P22" s="34"/>
      <c r="Q22" s="51">
        <v>40.049999999999997</v>
      </c>
      <c r="R22" s="88">
        <f>L22*Q22</f>
        <v>2403</v>
      </c>
      <c r="S22" s="79">
        <v>204</v>
      </c>
      <c r="T22" s="79">
        <f>L22-S22</f>
        <v>-144</v>
      </c>
      <c r="U22" s="81"/>
      <c r="V22" s="104" t="s">
        <v>71</v>
      </c>
      <c r="W22" s="104"/>
      <c r="X22" s="104"/>
      <c r="Y22" s="104"/>
      <c r="Z22" s="104"/>
      <c r="AA22" s="1"/>
    </row>
    <row r="23" spans="1:27" s="2" customFormat="1" ht="35.1" customHeight="1" x14ac:dyDescent="0.2">
      <c r="A23" s="95" t="s">
        <v>62</v>
      </c>
      <c r="B23" s="108" t="s">
        <v>108</v>
      </c>
      <c r="C23" s="133"/>
      <c r="D23" s="133"/>
      <c r="E23" s="133"/>
      <c r="F23" s="134"/>
      <c r="G23" s="97" t="s">
        <v>72</v>
      </c>
      <c r="H23" s="5">
        <v>30</v>
      </c>
      <c r="I23" s="6">
        <v>1</v>
      </c>
      <c r="J23" s="53">
        <f t="shared" si="3"/>
        <v>30</v>
      </c>
      <c r="K23" s="83">
        <v>1</v>
      </c>
      <c r="L23" s="53">
        <f>J23*K23</f>
        <v>30</v>
      </c>
      <c r="M23" s="68"/>
      <c r="N23" s="6"/>
      <c r="O23" s="7"/>
      <c r="P23" s="34"/>
      <c r="Q23" s="51">
        <v>40.049999999999997</v>
      </c>
      <c r="R23" s="88">
        <f t="shared" ref="R23:R24" si="4">L23*Q23</f>
        <v>1201.5</v>
      </c>
      <c r="S23" s="79">
        <v>34</v>
      </c>
      <c r="T23" s="79">
        <f t="shared" ref="T23:T24" si="5">L23-S23</f>
        <v>-4</v>
      </c>
      <c r="U23" s="81"/>
      <c r="V23" s="104" t="s">
        <v>73</v>
      </c>
      <c r="W23" s="104"/>
      <c r="X23" s="104"/>
      <c r="Y23" s="104"/>
      <c r="Z23" s="104"/>
      <c r="AA23" s="1"/>
    </row>
    <row r="24" spans="1:27" s="2" customFormat="1" ht="37.5" customHeight="1" x14ac:dyDescent="0.2">
      <c r="A24" s="95" t="s">
        <v>62</v>
      </c>
      <c r="B24" s="108" t="s">
        <v>74</v>
      </c>
      <c r="C24" s="109"/>
      <c r="D24" s="109"/>
      <c r="E24" s="109"/>
      <c r="F24" s="110"/>
      <c r="G24" s="97" t="s">
        <v>75</v>
      </c>
      <c r="H24" s="5">
        <v>30</v>
      </c>
      <c r="I24" s="6">
        <v>1</v>
      </c>
      <c r="J24" s="53">
        <f t="shared" si="3"/>
        <v>30</v>
      </c>
      <c r="K24" s="83">
        <v>1</v>
      </c>
      <c r="L24" s="53">
        <v>30</v>
      </c>
      <c r="M24" s="68"/>
      <c r="N24" s="6"/>
      <c r="O24" s="7"/>
      <c r="P24" s="34"/>
      <c r="Q24" s="51">
        <v>40.049999999999997</v>
      </c>
      <c r="R24" s="88">
        <f t="shared" si="4"/>
        <v>1201.5</v>
      </c>
      <c r="S24" s="79">
        <v>51</v>
      </c>
      <c r="T24" s="79">
        <f t="shared" si="5"/>
        <v>-21</v>
      </c>
      <c r="U24" s="80"/>
      <c r="V24" s="104" t="s">
        <v>76</v>
      </c>
      <c r="W24" s="104"/>
      <c r="X24" s="104"/>
      <c r="Y24" s="104"/>
      <c r="Z24" s="104"/>
      <c r="AA24" s="1"/>
    </row>
    <row r="25" spans="1:27" s="2" customFormat="1" ht="30" customHeight="1" x14ac:dyDescent="0.2">
      <c r="A25" s="95" t="s">
        <v>62</v>
      </c>
      <c r="B25" s="108" t="s">
        <v>77</v>
      </c>
      <c r="C25" s="104"/>
      <c r="D25" s="104"/>
      <c r="E25" s="104"/>
      <c r="F25" s="114"/>
      <c r="G25" s="97" t="s">
        <v>64</v>
      </c>
      <c r="H25" s="5">
        <v>30</v>
      </c>
      <c r="I25" s="6">
        <v>1</v>
      </c>
      <c r="J25" s="53">
        <f t="shared" si="3"/>
        <v>30</v>
      </c>
      <c r="K25" s="83">
        <v>1</v>
      </c>
      <c r="L25" s="53"/>
      <c r="M25" s="68">
        <f t="shared" si="1"/>
        <v>30</v>
      </c>
      <c r="N25" s="6"/>
      <c r="O25" s="7"/>
      <c r="P25" s="34"/>
      <c r="Q25" s="51">
        <v>40.049999999999997</v>
      </c>
      <c r="R25" s="88">
        <f>M25*Q25</f>
        <v>1201.5</v>
      </c>
      <c r="S25" s="79">
        <v>34</v>
      </c>
      <c r="T25" s="79">
        <f>M25-S25</f>
        <v>-4</v>
      </c>
      <c r="U25" s="80"/>
      <c r="V25" s="120" t="s">
        <v>78</v>
      </c>
      <c r="W25" s="120"/>
      <c r="X25" s="120"/>
      <c r="Y25" s="120"/>
      <c r="Z25" s="120"/>
      <c r="AA25" s="1"/>
    </row>
    <row r="26" spans="1:27" s="2" customFormat="1" ht="30" customHeight="1" x14ac:dyDescent="0.2">
      <c r="A26" s="95" t="s">
        <v>62</v>
      </c>
      <c r="B26" s="108" t="s">
        <v>79</v>
      </c>
      <c r="C26" s="109"/>
      <c r="D26" s="109"/>
      <c r="E26" s="109"/>
      <c r="F26" s="110"/>
      <c r="G26" s="97" t="s">
        <v>64</v>
      </c>
      <c r="H26" s="5">
        <v>30</v>
      </c>
      <c r="I26" s="6">
        <v>1</v>
      </c>
      <c r="J26" s="53">
        <f t="shared" si="3"/>
        <v>30</v>
      </c>
      <c r="K26" s="83">
        <v>2</v>
      </c>
      <c r="L26" s="53"/>
      <c r="M26" s="68">
        <f t="shared" si="1"/>
        <v>60</v>
      </c>
      <c r="N26" s="6"/>
      <c r="O26" s="7"/>
      <c r="P26" s="34"/>
      <c r="Q26" s="51">
        <v>40.049999999999997</v>
      </c>
      <c r="R26" s="88">
        <f t="shared" ref="R26:R33" si="6">M26*Q26</f>
        <v>2403</v>
      </c>
      <c r="S26" s="79">
        <v>68</v>
      </c>
      <c r="T26" s="79">
        <f t="shared" ref="T26:T34" si="7">M26-S26</f>
        <v>-8</v>
      </c>
      <c r="U26" s="80"/>
      <c r="V26" s="120" t="s">
        <v>78</v>
      </c>
      <c r="W26" s="120"/>
      <c r="X26" s="120"/>
      <c r="Y26" s="120"/>
      <c r="Z26" s="120"/>
      <c r="AA26" s="1"/>
    </row>
    <row r="27" spans="1:27" s="2" customFormat="1" ht="48" customHeight="1" x14ac:dyDescent="0.2">
      <c r="A27" s="96" t="s">
        <v>62</v>
      </c>
      <c r="B27" s="128" t="s">
        <v>80</v>
      </c>
      <c r="C27" s="131"/>
      <c r="D27" s="131"/>
      <c r="E27" s="131"/>
      <c r="F27" s="132"/>
      <c r="G27" s="98" t="s">
        <v>81</v>
      </c>
      <c r="H27" s="72">
        <v>0</v>
      </c>
      <c r="I27" s="73">
        <v>0</v>
      </c>
      <c r="J27" s="74">
        <v>0</v>
      </c>
      <c r="K27" s="84">
        <v>0</v>
      </c>
      <c r="L27" s="75"/>
      <c r="M27" s="75">
        <f t="shared" si="1"/>
        <v>0</v>
      </c>
      <c r="N27" s="73"/>
      <c r="O27" s="76"/>
      <c r="P27" s="77"/>
      <c r="Q27" s="78">
        <v>0</v>
      </c>
      <c r="R27" s="87">
        <f t="shared" si="6"/>
        <v>0</v>
      </c>
      <c r="S27" s="85">
        <v>66</v>
      </c>
      <c r="U27" s="85">
        <f>M27-S27</f>
        <v>-66</v>
      </c>
      <c r="V27" s="104" t="s">
        <v>82</v>
      </c>
      <c r="W27" s="104"/>
      <c r="X27" s="104"/>
      <c r="Y27" s="104"/>
      <c r="Z27" s="104"/>
      <c r="AA27" s="1"/>
    </row>
    <row r="28" spans="1:27" s="2" customFormat="1" ht="42.75" customHeight="1" x14ac:dyDescent="0.2">
      <c r="A28" s="95" t="s">
        <v>62</v>
      </c>
      <c r="B28" s="108" t="s">
        <v>83</v>
      </c>
      <c r="C28" s="104"/>
      <c r="D28" s="104"/>
      <c r="E28" s="104"/>
      <c r="F28" s="114"/>
      <c r="G28" s="97" t="s">
        <v>84</v>
      </c>
      <c r="H28" s="5">
        <v>12000</v>
      </c>
      <c r="I28" s="6">
        <v>1</v>
      </c>
      <c r="J28" s="53">
        <f t="shared" ref="J28:J30" si="8">SUM(H28*I28)</f>
        <v>12000</v>
      </c>
      <c r="K28" s="83">
        <v>1</v>
      </c>
      <c r="L28" s="68"/>
      <c r="M28" s="68">
        <f>SUM(J28*K28)</f>
        <v>12000</v>
      </c>
      <c r="N28" s="6"/>
      <c r="O28" s="7"/>
      <c r="P28" s="34"/>
      <c r="Q28" s="51">
        <v>60.63</v>
      </c>
      <c r="R28" s="101">
        <f t="shared" si="6"/>
        <v>727560</v>
      </c>
      <c r="S28" s="79">
        <v>15625</v>
      </c>
      <c r="T28" s="79">
        <f t="shared" si="7"/>
        <v>-3625</v>
      </c>
      <c r="U28" s="80"/>
      <c r="V28" s="104" t="s">
        <v>85</v>
      </c>
      <c r="W28" s="104"/>
      <c r="X28" s="104"/>
      <c r="Y28" s="104"/>
      <c r="Z28" s="104"/>
      <c r="AA28" s="1"/>
    </row>
    <row r="29" spans="1:27" s="2" customFormat="1" ht="49.5" customHeight="1" x14ac:dyDescent="0.2">
      <c r="A29" s="95" t="s">
        <v>62</v>
      </c>
      <c r="B29" s="108" t="s">
        <v>86</v>
      </c>
      <c r="C29" s="104"/>
      <c r="D29" s="104"/>
      <c r="E29" s="104"/>
      <c r="F29" s="114"/>
      <c r="G29" s="97" t="s">
        <v>87</v>
      </c>
      <c r="H29" s="5">
        <v>12000</v>
      </c>
      <c r="I29" s="6">
        <v>1</v>
      </c>
      <c r="J29" s="53">
        <f t="shared" si="8"/>
        <v>12000</v>
      </c>
      <c r="K29" s="83">
        <v>8.3500000000000005E-2</v>
      </c>
      <c r="L29" s="68"/>
      <c r="M29" s="68">
        <f t="shared" si="1"/>
        <v>1002.0000000000001</v>
      </c>
      <c r="N29" s="6"/>
      <c r="O29" s="7"/>
      <c r="P29" s="34"/>
      <c r="Q29" s="51">
        <v>60.63</v>
      </c>
      <c r="R29" s="101">
        <f t="shared" si="6"/>
        <v>60751.260000000009</v>
      </c>
      <c r="S29" s="79">
        <v>15625</v>
      </c>
      <c r="T29" s="79">
        <f t="shared" si="7"/>
        <v>-14623</v>
      </c>
      <c r="U29" s="80"/>
      <c r="V29" s="104" t="s">
        <v>88</v>
      </c>
      <c r="W29" s="104"/>
      <c r="X29" s="104"/>
      <c r="Y29" s="104"/>
      <c r="Z29" s="104"/>
      <c r="AA29" s="1"/>
    </row>
    <row r="30" spans="1:27" s="2" customFormat="1" ht="35.1" customHeight="1" x14ac:dyDescent="0.2">
      <c r="A30" s="95" t="s">
        <v>62</v>
      </c>
      <c r="B30" s="108" t="s">
        <v>89</v>
      </c>
      <c r="C30" s="104"/>
      <c r="D30" s="104"/>
      <c r="E30" s="104"/>
      <c r="F30" s="114"/>
      <c r="G30" s="97" t="s">
        <v>87</v>
      </c>
      <c r="H30" s="5">
        <v>12000</v>
      </c>
      <c r="I30" s="6">
        <v>1</v>
      </c>
      <c r="J30" s="53">
        <f t="shared" si="8"/>
        <v>12000</v>
      </c>
      <c r="K30" s="83">
        <v>1</v>
      </c>
      <c r="L30" s="68"/>
      <c r="M30" s="68">
        <f t="shared" si="1"/>
        <v>12000</v>
      </c>
      <c r="N30" s="6"/>
      <c r="O30" s="7"/>
      <c r="P30" s="34"/>
      <c r="Q30" s="51">
        <v>60.63</v>
      </c>
      <c r="R30" s="101">
        <f t="shared" si="6"/>
        <v>727560</v>
      </c>
      <c r="S30" s="79">
        <v>15625</v>
      </c>
      <c r="T30" s="79">
        <f t="shared" si="7"/>
        <v>-3625</v>
      </c>
      <c r="U30" s="80"/>
      <c r="V30" s="104" t="s">
        <v>85</v>
      </c>
      <c r="W30" s="104"/>
      <c r="X30" s="104"/>
      <c r="Y30" s="104"/>
      <c r="Z30" s="104"/>
      <c r="AA30" s="1"/>
    </row>
    <row r="31" spans="1:27" s="2" customFormat="1" ht="51" customHeight="1" x14ac:dyDescent="0.2">
      <c r="A31" s="95" t="s">
        <v>62</v>
      </c>
      <c r="B31" s="108" t="s">
        <v>90</v>
      </c>
      <c r="C31" s="104"/>
      <c r="D31" s="104"/>
      <c r="E31" s="104"/>
      <c r="F31" s="114"/>
      <c r="G31" s="97" t="s">
        <v>91</v>
      </c>
      <c r="H31" s="5">
        <v>7800</v>
      </c>
      <c r="I31" s="6">
        <v>1</v>
      </c>
      <c r="J31" s="53">
        <v>7800</v>
      </c>
      <c r="K31" s="83">
        <v>0.5</v>
      </c>
      <c r="L31" s="68"/>
      <c r="M31" s="68">
        <f t="shared" si="1"/>
        <v>3900</v>
      </c>
      <c r="N31" s="6"/>
      <c r="O31" s="7"/>
      <c r="P31" s="34"/>
      <c r="Q31" s="51">
        <v>60.63</v>
      </c>
      <c r="R31" s="101">
        <f>M31*Q31</f>
        <v>236457</v>
      </c>
      <c r="S31" s="79">
        <v>15625</v>
      </c>
      <c r="T31" s="79">
        <f t="shared" si="7"/>
        <v>-11725</v>
      </c>
      <c r="U31" s="86"/>
      <c r="V31" s="104" t="s">
        <v>106</v>
      </c>
      <c r="W31" s="104"/>
      <c r="X31" s="104"/>
      <c r="Y31" s="104"/>
      <c r="Z31" s="104"/>
      <c r="AA31" s="1"/>
    </row>
    <row r="32" spans="1:27" s="2" customFormat="1" ht="53.45" customHeight="1" x14ac:dyDescent="0.2">
      <c r="A32" s="95" t="s">
        <v>62</v>
      </c>
      <c r="B32" s="108" t="s">
        <v>92</v>
      </c>
      <c r="C32" s="109"/>
      <c r="D32" s="109"/>
      <c r="E32" s="109"/>
      <c r="F32" s="110"/>
      <c r="G32" s="97" t="s">
        <v>93</v>
      </c>
      <c r="H32" s="5">
        <v>180</v>
      </c>
      <c r="I32" s="6">
        <v>1</v>
      </c>
      <c r="J32" s="53">
        <f t="shared" ref="J32" si="9">H32*I32</f>
        <v>180</v>
      </c>
      <c r="K32" s="83">
        <v>5.0099999999999999E-2</v>
      </c>
      <c r="L32" s="68"/>
      <c r="M32" s="68">
        <f t="shared" ref="M32" si="10">SUM(J32*K32)</f>
        <v>9.0179999999999989</v>
      </c>
      <c r="N32" s="6"/>
      <c r="O32" s="7"/>
      <c r="P32" s="34"/>
      <c r="Q32" s="51">
        <v>60.63</v>
      </c>
      <c r="R32" s="101">
        <f t="shared" ref="R32" si="11">M32*Q32</f>
        <v>546.7613399999999</v>
      </c>
      <c r="S32" s="79">
        <v>0</v>
      </c>
      <c r="T32" s="79">
        <f t="shared" si="7"/>
        <v>9.0179999999999989</v>
      </c>
      <c r="U32" s="86"/>
      <c r="V32" s="104" t="s">
        <v>107</v>
      </c>
      <c r="W32" s="104"/>
      <c r="X32" s="104"/>
      <c r="Y32" s="104"/>
      <c r="Z32" s="104"/>
      <c r="AA32" s="1"/>
    </row>
    <row r="33" spans="1:27" s="2" customFormat="1" ht="35.1" customHeight="1" x14ac:dyDescent="0.2">
      <c r="A33" s="96" t="s">
        <v>62</v>
      </c>
      <c r="B33" s="128" t="s">
        <v>94</v>
      </c>
      <c r="C33" s="129"/>
      <c r="D33" s="129"/>
      <c r="E33" s="129"/>
      <c r="F33" s="130"/>
      <c r="G33" s="98" t="s">
        <v>95</v>
      </c>
      <c r="H33" s="72">
        <v>0</v>
      </c>
      <c r="I33" s="73">
        <v>0</v>
      </c>
      <c r="J33" s="74">
        <v>0</v>
      </c>
      <c r="K33" s="84">
        <v>0</v>
      </c>
      <c r="L33" s="75"/>
      <c r="M33" s="75">
        <f t="shared" si="1"/>
        <v>0</v>
      </c>
      <c r="N33" s="73"/>
      <c r="O33" s="76"/>
      <c r="P33" s="77"/>
      <c r="Q33" s="78">
        <v>0</v>
      </c>
      <c r="R33" s="102">
        <f t="shared" si="6"/>
        <v>0</v>
      </c>
      <c r="S33" s="85">
        <v>15625</v>
      </c>
      <c r="U33" s="85">
        <f>M33-S33</f>
        <v>-15625</v>
      </c>
      <c r="V33" s="104" t="s">
        <v>96</v>
      </c>
      <c r="W33" s="104"/>
      <c r="X33" s="104"/>
      <c r="Y33" s="104"/>
      <c r="Z33" s="104"/>
      <c r="AA33" s="1"/>
    </row>
    <row r="34" spans="1:27" s="2" customFormat="1" ht="41.1" customHeight="1" thickBot="1" x14ac:dyDescent="0.25">
      <c r="A34" s="95" t="s">
        <v>62</v>
      </c>
      <c r="B34" s="105" t="s">
        <v>97</v>
      </c>
      <c r="C34" s="106"/>
      <c r="D34" s="106"/>
      <c r="E34" s="106"/>
      <c r="F34" s="107"/>
      <c r="G34" s="97" t="s">
        <v>98</v>
      </c>
      <c r="H34" s="5">
        <f>0.05*H30</f>
        <v>600</v>
      </c>
      <c r="I34" s="6">
        <v>1</v>
      </c>
      <c r="J34" s="53">
        <f t="shared" ref="J34" si="12">SUM(H34*I34)</f>
        <v>600</v>
      </c>
      <c r="K34" s="83">
        <v>0.25</v>
      </c>
      <c r="L34" s="69">
        <v>150</v>
      </c>
      <c r="M34" s="68"/>
      <c r="N34" s="6"/>
      <c r="O34" s="7"/>
      <c r="P34" s="34"/>
      <c r="Q34" s="51">
        <v>60.63</v>
      </c>
      <c r="R34" s="101">
        <f>L34*Q34</f>
        <v>9094.5</v>
      </c>
      <c r="S34" s="79">
        <v>0</v>
      </c>
      <c r="T34" s="79">
        <f t="shared" si="7"/>
        <v>0</v>
      </c>
      <c r="U34" s="81">
        <v>150</v>
      </c>
      <c r="V34" s="104" t="s">
        <v>99</v>
      </c>
      <c r="W34" s="104"/>
      <c r="X34" s="104"/>
      <c r="Y34" s="104"/>
      <c r="Z34" s="104"/>
      <c r="AA34" s="1"/>
    </row>
    <row r="35" spans="1:27" ht="18.600000000000001" customHeight="1" thickBot="1" x14ac:dyDescent="0.25">
      <c r="A35" s="20"/>
      <c r="B35" s="111"/>
      <c r="C35" s="112"/>
      <c r="D35" s="112"/>
      <c r="E35" s="112"/>
      <c r="F35" s="113"/>
      <c r="G35" s="57"/>
      <c r="H35" s="58"/>
      <c r="I35" s="59"/>
      <c r="J35" s="54">
        <f>SUM(J20:J34)</f>
        <v>44790</v>
      </c>
      <c r="K35" s="63"/>
      <c r="L35" s="54"/>
      <c r="M35" s="54">
        <f>SUM(M20:M34)</f>
        <v>29031.018</v>
      </c>
      <c r="N35" s="63"/>
      <c r="O35" s="63"/>
      <c r="P35" s="18">
        <f>SUM(P20:P33)</f>
        <v>0</v>
      </c>
      <c r="Q35" s="65"/>
      <c r="R35" s="99">
        <f>SUM(R20:R34)</f>
        <v>1771581.52134</v>
      </c>
      <c r="S35" s="91">
        <f>SUM(S20:S34)</f>
        <v>78650</v>
      </c>
      <c r="T35" s="91">
        <f>SUM(T20:T34)</f>
        <v>-33769.982000000004</v>
      </c>
      <c r="U35" s="91">
        <f>SUM(U20:U34)</f>
        <v>-15579</v>
      </c>
      <c r="V35" s="2"/>
      <c r="W35" s="2"/>
      <c r="X35" s="2"/>
      <c r="Y35" s="21"/>
      <c r="Z35" s="2"/>
    </row>
    <row r="36" spans="1:27" ht="19.5" customHeight="1" thickBot="1" x14ac:dyDescent="0.2">
      <c r="A36" s="22"/>
      <c r="B36" s="135" t="s">
        <v>100</v>
      </c>
      <c r="C36" s="136"/>
      <c r="D36" s="136"/>
      <c r="E36" s="136"/>
      <c r="F36" s="137"/>
      <c r="G36" s="60"/>
      <c r="H36" s="61"/>
      <c r="I36" s="62"/>
      <c r="J36" s="55">
        <f>SUM(J35)</f>
        <v>44790</v>
      </c>
      <c r="K36" s="64"/>
      <c r="L36" s="55"/>
      <c r="M36" s="55">
        <f>SUM(M35)</f>
        <v>29031.018</v>
      </c>
      <c r="N36" s="63"/>
      <c r="O36" s="64"/>
      <c r="P36" s="19">
        <f>SUM(P35)</f>
        <v>0</v>
      </c>
      <c r="Q36" s="66"/>
      <c r="R36" s="100">
        <f>SUM(R35)</f>
        <v>1771581.52134</v>
      </c>
      <c r="Y36" s="3"/>
    </row>
    <row r="37" spans="1:27" ht="50.1" customHeight="1" thickBot="1" x14ac:dyDescent="0.2">
      <c r="A37" s="125" t="s">
        <v>101</v>
      </c>
      <c r="B37" s="126"/>
      <c r="C37" s="126"/>
      <c r="D37" s="126"/>
      <c r="E37" s="126"/>
      <c r="F37" s="127"/>
      <c r="G37" s="60"/>
      <c r="H37" s="61"/>
      <c r="I37" s="62"/>
      <c r="J37" s="56">
        <f>SUM(J36+N36)</f>
        <v>44790</v>
      </c>
      <c r="K37" s="64"/>
      <c r="L37" s="70"/>
      <c r="M37" s="56">
        <f>SUM(M36+P36)</f>
        <v>29031.018</v>
      </c>
      <c r="N37" s="63"/>
      <c r="O37" s="64"/>
      <c r="P37" s="19"/>
      <c r="Q37" s="64"/>
      <c r="R37" s="71"/>
    </row>
    <row r="39" spans="1:27" ht="12.75" x14ac:dyDescent="0.2">
      <c r="A39" s="89" t="s">
        <v>102</v>
      </c>
      <c r="B39" s="90"/>
      <c r="C39" s="90">
        <f>H21+H28</f>
        <v>12030</v>
      </c>
    </row>
    <row r="40" spans="1:27" ht="39" customHeight="1" x14ac:dyDescent="0.2">
      <c r="A40" s="103" t="s">
        <v>103</v>
      </c>
      <c r="B40" s="103"/>
      <c r="C40" s="89">
        <f>J37/C39</f>
        <v>3.7231920199501247</v>
      </c>
    </row>
    <row r="41" spans="1:27" ht="26.1" customHeight="1" x14ac:dyDescent="0.2">
      <c r="A41" s="103" t="s">
        <v>104</v>
      </c>
      <c r="B41" s="103"/>
      <c r="C41" s="89">
        <f>M37/J37</f>
        <v>0.64815847287340922</v>
      </c>
    </row>
  </sheetData>
  <mergeCells count="55">
    <mergeCell ref="Q12:R13"/>
    <mergeCell ref="I3:N9"/>
    <mergeCell ref="N12:P13"/>
    <mergeCell ref="O5:P6"/>
    <mergeCell ref="A1:H9"/>
    <mergeCell ref="P1:P2"/>
    <mergeCell ref="I1:N1"/>
    <mergeCell ref="B20:F20"/>
    <mergeCell ref="B19:F19"/>
    <mergeCell ref="H12:L13"/>
    <mergeCell ref="A10:F11"/>
    <mergeCell ref="H10:P11"/>
    <mergeCell ref="B16:F16"/>
    <mergeCell ref="L14:M14"/>
    <mergeCell ref="L15:M15"/>
    <mergeCell ref="L16:M16"/>
    <mergeCell ref="V27:Z27"/>
    <mergeCell ref="S14:S19"/>
    <mergeCell ref="T14:T19"/>
    <mergeCell ref="U14:U19"/>
    <mergeCell ref="A37:F37"/>
    <mergeCell ref="B22:F22"/>
    <mergeCell ref="B33:F33"/>
    <mergeCell ref="B30:F30"/>
    <mergeCell ref="B31:F31"/>
    <mergeCell ref="B25:F25"/>
    <mergeCell ref="B24:F24"/>
    <mergeCell ref="B26:F26"/>
    <mergeCell ref="B27:F27"/>
    <mergeCell ref="B28:F28"/>
    <mergeCell ref="B23:F23"/>
    <mergeCell ref="B36:F36"/>
    <mergeCell ref="B21:F21"/>
    <mergeCell ref="V21:Z21"/>
    <mergeCell ref="V24:Z24"/>
    <mergeCell ref="V25:Z25"/>
    <mergeCell ref="V26:Z26"/>
    <mergeCell ref="S12:U13"/>
    <mergeCell ref="V19:Z19"/>
    <mergeCell ref="V20:Z20"/>
    <mergeCell ref="V22:Z22"/>
    <mergeCell ref="V23:Z23"/>
    <mergeCell ref="A40:B40"/>
    <mergeCell ref="A41:B41"/>
    <mergeCell ref="V28:Z28"/>
    <mergeCell ref="V29:Z29"/>
    <mergeCell ref="V30:Z30"/>
    <mergeCell ref="V31:Z31"/>
    <mergeCell ref="B34:F34"/>
    <mergeCell ref="V33:Z33"/>
    <mergeCell ref="V34:Z34"/>
    <mergeCell ref="B32:F32"/>
    <mergeCell ref="V32:Z32"/>
    <mergeCell ref="B35:F35"/>
    <mergeCell ref="B29:F29"/>
  </mergeCells>
  <phoneticPr fontId="0" type="noConversion"/>
  <printOptions horizontalCentered="1"/>
  <pageMargins left="0.25" right="0.25" top="0.4" bottom="0.75" header="0.5" footer="0.5"/>
  <pageSetup scale="75" orientation="landscape" r:id="rId1"/>
  <headerFooter differentOddEven="1" alignWithMargins="0">
    <oddHeader xml:space="preserve">&amp;C&amp;"Times New Roman,Bold"&amp;7USDA-FPAC-BC SUMMARY OF INFORMATION COLLECTION
&amp;RPage &amp;P of &amp;N
</oddHeader>
    <oddFooter xml:space="preserve">&amp;C&amp;"Times New Roman,Regular"&amp;6            </oddFooter>
  </headerFooter>
  <ignoredErrors>
    <ignoredError sqref="R20:R30 R32:R33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EE363787DF6745867D5207F2E94D7F" ma:contentTypeVersion="6" ma:contentTypeDescription="Create a new document." ma:contentTypeScope="" ma:versionID="c8c3c5365988b98483d6690b939c7ab8">
  <xsd:schema xmlns:xsd="http://www.w3.org/2001/XMLSchema" xmlns:xs="http://www.w3.org/2001/XMLSchema" xmlns:p="http://schemas.microsoft.com/office/2006/metadata/properties" xmlns:ns2="c522b628-7660-4966-b617-ba8183e982f4" xmlns:ns3="6c0a0d73-3d87-46e4-a973-c7fdb58dbdb6" targetNamespace="http://schemas.microsoft.com/office/2006/metadata/properties" ma:root="true" ma:fieldsID="b59eeaa76c4638622b87d774e41ff1c1" ns2:_="" ns3:_="">
    <xsd:import namespace="c522b628-7660-4966-b617-ba8183e982f4"/>
    <xsd:import namespace="6c0a0d73-3d87-46e4-a973-c7fdb58dbd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22b628-7660-4966-b617-ba8183e982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0a0d73-3d87-46e4-a973-c7fdb58dbdb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953726-6B59-431A-AD63-03ED47576A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22b628-7660-4966-b617-ba8183e982f4"/>
    <ds:schemaRef ds:uri="6c0a0d73-3d87-46e4-a973-c7fdb58dbd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484AF3B-7DE6-4BB7-B35A-8E6D00C7759B}">
  <ds:schemaRefs>
    <ds:schemaRef ds:uri="http://schemas.openxmlformats.org/package/2006/metadata/core-properties"/>
    <ds:schemaRef ds:uri="c522b628-7660-4966-b617-ba8183e982f4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terms/"/>
    <ds:schemaRef ds:uri="6c0a0d73-3d87-46e4-a973-c7fdb58dbdb6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71239E9-AB24-4023-BCE7-D08BA770690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Yarbro, Talina - FPAC-FBC, ID</cp:lastModifiedBy>
  <cp:revision/>
  <dcterms:created xsi:type="dcterms:W3CDTF">2000-01-10T18:54:20Z</dcterms:created>
  <dcterms:modified xsi:type="dcterms:W3CDTF">2026-03-24T18:01:40Z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0x01010085EE363787DF6745867D5207F2E94D7F</vt:lpwstr>
  </property>
</Properties>
</file>