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codeName="{00000000-0000-0000-0000-000000000000}"/>
  <workbookPr codeName="ThisWorkbook" defaultThemeVersion="124226"/>
  <mc:AlternateContent xmlns:mc="http://schemas.openxmlformats.org/markup-compatibility/2006">
    <mc:Choice Requires="x15">
      <x15ac:absPath xmlns:x15ac="http://schemas.microsoft.com/office/spreadsheetml/2010/11/ac" url="\\cdc.gov\project\NCEH_PBL_LRL_Project_Management\DLS OMB_PRA\DATA Collected\FORM INSTRUMENTS\UPDATED 2023\CRMLN\"/>
    </mc:Choice>
  </mc:AlternateContent>
  <xr:revisionPtr revIDLastSave="0" documentId="8_{10C6C7D8-7B38-4422-91CC-977DE01E3DBC}" xr6:coauthVersionLast="47" xr6:coauthVersionMax="47" xr10:uidLastSave="{00000000-0000-0000-0000-000000000000}"/>
  <bookViews>
    <workbookView xWindow="-13110" yWindow="-15870" windowWidth="25440" windowHeight="15270" tabRatio="801" xr2:uid="{00000000-000D-0000-FFFF-FFFF00000000}"/>
  </bookViews>
  <sheets>
    <sheet name="General Infomation" sheetId="1" r:id="rId1"/>
    <sheet name="List of samples" sheetId="2" r:id="rId2"/>
    <sheet name="Density" sheetId="22" r:id="rId3"/>
    <sheet name="TC-AK" sheetId="5" r:id="rId4"/>
    <sheet name="TC-IDMS" sheetId="6" r:id="rId5"/>
    <sheet name="ExportTC" sheetId="20" r:id="rId6"/>
    <sheet name="TG" sheetId="7" r:id="rId7"/>
    <sheet name="ExportTG" sheetId="12" r:id="rId8"/>
    <sheet name="HDL-DCM" sheetId="8" r:id="rId9"/>
    <sheet name="HDL-LDL 2mL" sheetId="9" state="hidden" r:id="rId10"/>
    <sheet name="ExportHDL" sheetId="15" r:id="rId11"/>
    <sheet name="HDL-LDL" sheetId="10" r:id="rId12"/>
    <sheet name="Density Export" sheetId="21" state="hidden" r:id="rId13"/>
    <sheet name="Export" sheetId="11" state="hidden" r:id="rId14"/>
    <sheet name="ExportLDL" sheetId="18" r:id="rId15"/>
    <sheet name="Export for Old Template" sheetId="13" state="hidden" r:id="rId16"/>
    <sheet name="Sheet2" sheetId="19" state="hidden" r:id="rId17"/>
    <sheet name="CalPopUp" sheetId="14" state="veryHidden" r:id="rId18"/>
  </sheets>
  <definedNames>
    <definedName name="CalMonths" localSheetId="17">CalPopUp!$A$8:$A$19</definedName>
    <definedName name="CalYear" localSheetId="17">CalPopUp!$A$2</definedName>
    <definedName name="_xlnm.Print_Area" localSheetId="2">Density!$A$1:$BK$50</definedName>
    <definedName name="_xlnm.Print_Area" localSheetId="0">'General Infomation'!$A$1:$D$14</definedName>
    <definedName name="_xlnm.Print_Area" localSheetId="8">'HDL-DCM'!$A$1:$G$35</definedName>
    <definedName name="_xlnm.Print_Area" localSheetId="11">'HDL-LDL'!$A$1:$N$45</definedName>
    <definedName name="_xlnm.Print_Area" localSheetId="9">'HDL-LDL 2mL'!$A$1:$I$36</definedName>
    <definedName name="_xlnm.Print_Area" localSheetId="1">'List of samples'!$A$1:$BR$50</definedName>
    <definedName name="_xlnm.Print_Area" localSheetId="3">'TC-AK'!$A$1:$I$37</definedName>
    <definedName name="_xlnm.Print_Area" localSheetId="4">'TC-IDMS'!$A$1:$G$37</definedName>
    <definedName name="_xlnm.Print_Area" localSheetId="6">TG!$A$1:$L$37</definedName>
    <definedName name="Z_347D7E03_826B_4C27_8973_AB59E7FFF68E_.wvu.PrintArea" localSheetId="2" hidden="1">Density!$A$1:$BK$50</definedName>
    <definedName name="Z_347D7E03_826B_4C27_8973_AB59E7FFF68E_.wvu.PrintArea" localSheetId="0" hidden="1">'General Infomation'!$A$1:$D$14</definedName>
    <definedName name="Z_347D7E03_826B_4C27_8973_AB59E7FFF68E_.wvu.PrintArea" localSheetId="8" hidden="1">'HDL-DCM'!$A$1:$G$35</definedName>
    <definedName name="Z_347D7E03_826B_4C27_8973_AB59E7FFF68E_.wvu.PrintArea" localSheetId="11" hidden="1">'HDL-LDL'!$A$3:$M$45</definedName>
    <definedName name="Z_347D7E03_826B_4C27_8973_AB59E7FFF68E_.wvu.PrintArea" localSheetId="9" hidden="1">'HDL-LDL 2mL'!$A$1:$I$36</definedName>
    <definedName name="Z_347D7E03_826B_4C27_8973_AB59E7FFF68E_.wvu.PrintArea" localSheetId="1" hidden="1">'List of samples'!$A$1:$BR$50</definedName>
    <definedName name="Z_347D7E03_826B_4C27_8973_AB59E7FFF68E_.wvu.PrintArea" localSheetId="3" hidden="1">'TC-AK'!$A$1:$I$37</definedName>
    <definedName name="Z_347D7E03_826B_4C27_8973_AB59E7FFF68E_.wvu.PrintArea" localSheetId="4" hidden="1">'TC-IDMS'!$A$1:$G$37</definedName>
    <definedName name="Z_347D7E03_826B_4C27_8973_AB59E7FFF68E_.wvu.PrintArea" localSheetId="6" hidden="1">TG!$A$1:$L$37</definedName>
    <definedName name="Z_80A2CA52_7F2C_4B03_980B_13368D480FCF_.wvu.PrintArea" localSheetId="2" hidden="1">Density!$A$1:$BK$50</definedName>
    <definedName name="Z_80A2CA52_7F2C_4B03_980B_13368D480FCF_.wvu.PrintArea" localSheetId="0" hidden="1">'General Infomation'!$A$1:$D$14</definedName>
    <definedName name="Z_80A2CA52_7F2C_4B03_980B_13368D480FCF_.wvu.PrintArea" localSheetId="8" hidden="1">'HDL-DCM'!$A$1:$G$35</definedName>
    <definedName name="Z_80A2CA52_7F2C_4B03_980B_13368D480FCF_.wvu.PrintArea" localSheetId="11" hidden="1">'HDL-LDL'!$A$3:$M$45</definedName>
    <definedName name="Z_80A2CA52_7F2C_4B03_980B_13368D480FCF_.wvu.PrintArea" localSheetId="9" hidden="1">'HDL-LDL 2mL'!$A$1:$I$36</definedName>
    <definedName name="Z_80A2CA52_7F2C_4B03_980B_13368D480FCF_.wvu.PrintArea" localSheetId="1" hidden="1">'List of samples'!$A$1:$BR$50</definedName>
    <definedName name="Z_80A2CA52_7F2C_4B03_980B_13368D480FCF_.wvu.PrintArea" localSheetId="3" hidden="1">'TC-AK'!$A$1:$I$37</definedName>
    <definedName name="Z_80A2CA52_7F2C_4B03_980B_13368D480FCF_.wvu.PrintArea" localSheetId="4" hidden="1">'TC-IDMS'!$A$1:$G$37</definedName>
    <definedName name="Z_80A2CA52_7F2C_4B03_980B_13368D480FCF_.wvu.PrintArea" localSheetId="6" hidden="1">TG!$A$1:$L$37</definedName>
  </definedNames>
  <calcPr calcId="191028"/>
  <customWorkbookViews>
    <customWorkbookView name="yhw8 - Personal View" guid="{347D7E03-826B-4C27-8973-AB59E7FFF68E}" mergeInterval="0" personalView="1" maximized="1" xWindow="-8" yWindow="-8" windowWidth="1296" windowHeight="730" tabRatio="704" activeSheetId="10"/>
    <customWorkbookView name="Khoshnam, Nasim (CDC/ONDIEH/NCEH) - Personal View" guid="{80A2CA52-7F2C-4B03-980B-13368D480FCF}" mergeInterval="0" personalView="1" maximized="1" xWindow="-8" yWindow="-8" windowWidth="1936" windowHeight="1056" tabRatio="704" activeSheetId="1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4" l="1"/>
  <c r="A6" i="15" l="1"/>
  <c r="B6" i="15"/>
  <c r="D6" i="15"/>
  <c r="K6" i="15"/>
  <c r="L6" i="15"/>
  <c r="M6" i="15"/>
  <c r="N6" i="15"/>
  <c r="S6" i="15"/>
  <c r="A7" i="15"/>
  <c r="B7" i="15"/>
  <c r="D7" i="15"/>
  <c r="F7" i="15"/>
  <c r="K7" i="15"/>
  <c r="L7" i="15"/>
  <c r="M7" i="15"/>
  <c r="N7" i="15"/>
  <c r="S7" i="15"/>
  <c r="D29" i="8"/>
  <c r="F6" i="15" s="1"/>
  <c r="D30" i="8"/>
  <c r="D18" i="8"/>
  <c r="E6" i="15" s="1"/>
  <c r="D19" i="8"/>
  <c r="E7" i="15" s="1"/>
  <c r="Z2" i="12" l="1"/>
  <c r="Z3" i="12"/>
  <c r="Z4" i="12"/>
  <c r="Z5" i="12"/>
  <c r="Z6" i="12"/>
  <c r="Z7" i="12"/>
  <c r="A6" i="12"/>
  <c r="C6" i="12"/>
  <c r="J6" i="12"/>
  <c r="K6" i="12"/>
  <c r="L6" i="12"/>
  <c r="M6" i="12"/>
  <c r="N6" i="12"/>
  <c r="O6" i="12"/>
  <c r="P6" i="12"/>
  <c r="Q6" i="12"/>
  <c r="R6" i="12"/>
  <c r="S6" i="12"/>
  <c r="T6" i="12"/>
  <c r="U6" i="12"/>
  <c r="V6" i="12"/>
  <c r="A7" i="12"/>
  <c r="C7" i="12"/>
  <c r="J7" i="12"/>
  <c r="K7" i="12"/>
  <c r="L7" i="12"/>
  <c r="M7" i="12"/>
  <c r="N7" i="12"/>
  <c r="O7" i="12"/>
  <c r="P7" i="12"/>
  <c r="Q7" i="12"/>
  <c r="R7" i="12"/>
  <c r="S7" i="12"/>
  <c r="T7" i="12"/>
  <c r="U7" i="12"/>
  <c r="V7" i="12"/>
  <c r="S8" i="20"/>
  <c r="S9" i="20"/>
  <c r="S10" i="20"/>
  <c r="S11" i="20"/>
  <c r="S12" i="20"/>
  <c r="S13" i="20"/>
  <c r="S2" i="20"/>
  <c r="S3" i="20"/>
  <c r="S4" i="20"/>
  <c r="S5" i="20"/>
  <c r="S6" i="20"/>
  <c r="S7" i="20"/>
  <c r="A12" i="20"/>
  <c r="B12" i="20"/>
  <c r="D12" i="20"/>
  <c r="E12" i="20"/>
  <c r="F12" i="20"/>
  <c r="K12" i="20"/>
  <c r="L12" i="20"/>
  <c r="M12" i="20"/>
  <c r="N12" i="20"/>
  <c r="O12" i="20"/>
  <c r="A13" i="20"/>
  <c r="B13" i="20"/>
  <c r="D13" i="20"/>
  <c r="E13" i="20"/>
  <c r="F13" i="20"/>
  <c r="K13" i="20"/>
  <c r="L13" i="20"/>
  <c r="M13" i="20"/>
  <c r="N13" i="20"/>
  <c r="O13" i="20"/>
  <c r="A6" i="20"/>
  <c r="B6" i="20"/>
  <c r="D6" i="20"/>
  <c r="K6" i="20"/>
  <c r="L6" i="20"/>
  <c r="M6" i="20"/>
  <c r="N6" i="20"/>
  <c r="O6" i="20"/>
  <c r="A7" i="20"/>
  <c r="B7" i="20"/>
  <c r="D7" i="20"/>
  <c r="K7" i="20"/>
  <c r="L7" i="20"/>
  <c r="M7" i="20"/>
  <c r="N7" i="20"/>
  <c r="O7" i="20"/>
  <c r="Q10" i="18" l="1"/>
  <c r="R10" i="18"/>
  <c r="Q9" i="18"/>
  <c r="R9" i="18"/>
  <c r="Q8" i="18"/>
  <c r="R8" i="18"/>
  <c r="O10" i="18"/>
  <c r="P10" i="18"/>
  <c r="O9" i="18"/>
  <c r="P9" i="18"/>
  <c r="O8" i="18"/>
  <c r="P8" i="18"/>
  <c r="M10" i="18"/>
  <c r="N10" i="18"/>
  <c r="M9" i="18"/>
  <c r="N9" i="18"/>
  <c r="M8" i="18"/>
  <c r="N8" i="18"/>
  <c r="K10" i="18"/>
  <c r="L10" i="18"/>
  <c r="K9" i="18"/>
  <c r="L9" i="18"/>
  <c r="K8" i="18"/>
  <c r="L8" i="18"/>
  <c r="AM2" i="18"/>
  <c r="AM3" i="18"/>
  <c r="AM4" i="18"/>
  <c r="AM5" i="18"/>
  <c r="AM6" i="18"/>
  <c r="AM7" i="18"/>
  <c r="AM8" i="18"/>
  <c r="AM9" i="18"/>
  <c r="AM10" i="18"/>
  <c r="Q4" i="18"/>
  <c r="R4" i="18"/>
  <c r="Q3" i="18"/>
  <c r="R3" i="18"/>
  <c r="Q2" i="18"/>
  <c r="R2" i="18"/>
  <c r="O4" i="18"/>
  <c r="P4" i="18"/>
  <c r="O3" i="18"/>
  <c r="P3" i="18"/>
  <c r="O2" i="18"/>
  <c r="P2" i="18"/>
  <c r="M4" i="18"/>
  <c r="N4" i="18"/>
  <c r="M3" i="18"/>
  <c r="N3" i="18"/>
  <c r="M2" i="18"/>
  <c r="N2" i="18"/>
  <c r="K4" i="18"/>
  <c r="L4" i="18"/>
  <c r="K3" i="18"/>
  <c r="L3" i="18"/>
  <c r="K2" i="18"/>
  <c r="L2" i="18"/>
  <c r="F10" i="18"/>
  <c r="F9" i="18"/>
  <c r="F8" i="18"/>
  <c r="F7" i="18"/>
  <c r="F6" i="18"/>
  <c r="F5" i="18"/>
  <c r="F4" i="18"/>
  <c r="F3" i="18"/>
  <c r="F2" i="18"/>
  <c r="E10" i="18"/>
  <c r="E9" i="18"/>
  <c r="E8" i="18"/>
  <c r="E7" i="18"/>
  <c r="E6" i="18"/>
  <c r="E5" i="18"/>
  <c r="E4" i="18"/>
  <c r="E3" i="18"/>
  <c r="E2" i="18"/>
  <c r="D10" i="18"/>
  <c r="D9" i="18"/>
  <c r="D8" i="18"/>
  <c r="D7" i="18"/>
  <c r="D6" i="18"/>
  <c r="D5" i="18"/>
  <c r="D4" i="18"/>
  <c r="D3" i="18"/>
  <c r="D2" i="18"/>
  <c r="P5" i="18"/>
  <c r="N6" i="18"/>
  <c r="A8" i="18"/>
  <c r="A9" i="18"/>
  <c r="A10" i="18"/>
  <c r="A5" i="18"/>
  <c r="A6" i="18"/>
  <c r="A7" i="18"/>
  <c r="A2" i="18"/>
  <c r="A3" i="18"/>
  <c r="A4" i="18"/>
  <c r="S10" i="15"/>
  <c r="S9" i="15"/>
  <c r="Q10" i="15"/>
  <c r="Q7" i="18" s="1"/>
  <c r="R10" i="15"/>
  <c r="R7" i="18" s="1"/>
  <c r="O10" i="15"/>
  <c r="O7" i="18" s="1"/>
  <c r="P10" i="15"/>
  <c r="P7" i="18" s="1"/>
  <c r="M10" i="15"/>
  <c r="M7" i="18" s="1"/>
  <c r="N10" i="15"/>
  <c r="N7" i="18" s="1"/>
  <c r="K10" i="15"/>
  <c r="K7" i="18" s="1"/>
  <c r="L10" i="15"/>
  <c r="L7" i="18" s="1"/>
  <c r="Q9" i="15"/>
  <c r="Q6" i="18" s="1"/>
  <c r="R9" i="15"/>
  <c r="R6" i="18" s="1"/>
  <c r="O9" i="15"/>
  <c r="O6" i="18" s="1"/>
  <c r="P9" i="15"/>
  <c r="P6" i="18" s="1"/>
  <c r="M9" i="15"/>
  <c r="M6" i="18" s="1"/>
  <c r="N9" i="15"/>
  <c r="K9" i="15"/>
  <c r="K6" i="18" s="1"/>
  <c r="L9" i="15"/>
  <c r="L6" i="18" s="1"/>
  <c r="S8" i="15"/>
  <c r="Q8" i="15"/>
  <c r="Q5" i="18" s="1"/>
  <c r="R8" i="15"/>
  <c r="R5" i="18" s="1"/>
  <c r="O8" i="15"/>
  <c r="O5" i="18" s="1"/>
  <c r="P8" i="15"/>
  <c r="M8" i="15"/>
  <c r="M5" i="18" s="1"/>
  <c r="N8" i="15"/>
  <c r="N5" i="18" s="1"/>
  <c r="K8" i="15"/>
  <c r="K5" i="18" s="1"/>
  <c r="L8" i="15"/>
  <c r="L5" i="18" s="1"/>
  <c r="F10" i="15"/>
  <c r="F9" i="15"/>
  <c r="F8" i="15"/>
  <c r="E10" i="15"/>
  <c r="E9" i="15"/>
  <c r="E8" i="15"/>
  <c r="D10" i="15"/>
  <c r="D9" i="15"/>
  <c r="D8" i="15"/>
  <c r="A8" i="15" l="1"/>
  <c r="A9" i="15"/>
  <c r="A10" i="15"/>
  <c r="A2" i="15"/>
  <c r="A3" i="15"/>
  <c r="A4" i="15"/>
  <c r="A5" i="15"/>
  <c r="D2" i="15"/>
  <c r="D3" i="15"/>
  <c r="D4" i="15"/>
  <c r="D5" i="15"/>
  <c r="M2" i="15"/>
  <c r="N2" i="15"/>
  <c r="M3" i="15"/>
  <c r="N3" i="15"/>
  <c r="M4" i="15"/>
  <c r="N4" i="15"/>
  <c r="M5" i="15"/>
  <c r="N5" i="15"/>
  <c r="K2" i="15"/>
  <c r="L2" i="15"/>
  <c r="K3" i="15"/>
  <c r="L3" i="15"/>
  <c r="K4" i="15"/>
  <c r="L4" i="15"/>
  <c r="K5" i="15"/>
  <c r="L5" i="15"/>
  <c r="C2" i="12"/>
  <c r="C3" i="12"/>
  <c r="C4" i="12"/>
  <c r="C5" i="12"/>
  <c r="V2" i="12"/>
  <c r="V3" i="12"/>
  <c r="V4" i="12"/>
  <c r="V5" i="12"/>
  <c r="T2" i="12"/>
  <c r="U2" i="12"/>
  <c r="T3" i="12"/>
  <c r="U3" i="12"/>
  <c r="T4" i="12"/>
  <c r="U4" i="12"/>
  <c r="T5" i="12"/>
  <c r="U5" i="12"/>
  <c r="R2" i="12"/>
  <c r="S2" i="12"/>
  <c r="R3" i="12"/>
  <c r="S3" i="12"/>
  <c r="R4" i="12"/>
  <c r="S4" i="12"/>
  <c r="R5" i="12"/>
  <c r="S5" i="12"/>
  <c r="P2" i="12"/>
  <c r="Q2" i="12"/>
  <c r="P3" i="12"/>
  <c r="Q3" i="12"/>
  <c r="P4" i="12"/>
  <c r="Q4" i="12"/>
  <c r="P5" i="12"/>
  <c r="Q5" i="12"/>
  <c r="N2" i="12"/>
  <c r="O2" i="12"/>
  <c r="N3" i="12"/>
  <c r="O3" i="12"/>
  <c r="N4" i="12"/>
  <c r="O4" i="12"/>
  <c r="N5" i="12"/>
  <c r="O5" i="12"/>
  <c r="L2" i="12"/>
  <c r="M2" i="12"/>
  <c r="L3" i="12"/>
  <c r="M3" i="12"/>
  <c r="L4" i="12"/>
  <c r="M4" i="12"/>
  <c r="L5" i="12"/>
  <c r="M5" i="12"/>
  <c r="J2" i="12"/>
  <c r="K2" i="12"/>
  <c r="J3" i="12"/>
  <c r="K3" i="12"/>
  <c r="J4" i="12"/>
  <c r="K4" i="12"/>
  <c r="J5" i="12"/>
  <c r="K5" i="12"/>
  <c r="O8" i="20"/>
  <c r="O9" i="20"/>
  <c r="O10" i="20"/>
  <c r="O11" i="20"/>
  <c r="M8" i="20"/>
  <c r="N8" i="20"/>
  <c r="M9" i="20"/>
  <c r="N9" i="20"/>
  <c r="M10" i="20"/>
  <c r="N10" i="20"/>
  <c r="M11" i="20"/>
  <c r="N11" i="20"/>
  <c r="K8" i="20"/>
  <c r="L8" i="20"/>
  <c r="K9" i="20"/>
  <c r="L9" i="20"/>
  <c r="K10" i="20"/>
  <c r="L10" i="20"/>
  <c r="K11" i="20"/>
  <c r="L11" i="20"/>
  <c r="D8" i="20"/>
  <c r="D9" i="20"/>
  <c r="D10" i="20"/>
  <c r="D11" i="20"/>
  <c r="A8" i="20"/>
  <c r="A9" i="20"/>
  <c r="A10" i="20"/>
  <c r="A11" i="20"/>
  <c r="O2" i="20"/>
  <c r="O3" i="20"/>
  <c r="O4" i="20"/>
  <c r="O5" i="20"/>
  <c r="M2" i="20"/>
  <c r="N2" i="20"/>
  <c r="M3" i="20"/>
  <c r="N3" i="20"/>
  <c r="M4" i="20"/>
  <c r="N4" i="20"/>
  <c r="M5" i="20"/>
  <c r="N5" i="20"/>
  <c r="A2" i="20"/>
  <c r="A3" i="20"/>
  <c r="A4" i="20"/>
  <c r="A5" i="20"/>
  <c r="D2" i="20"/>
  <c r="D3" i="20"/>
  <c r="D4" i="20"/>
  <c r="D5" i="20"/>
  <c r="K2" i="20"/>
  <c r="L2" i="20"/>
  <c r="K3" i="20"/>
  <c r="L3" i="20"/>
  <c r="K4" i="20"/>
  <c r="L4" i="20"/>
  <c r="K5" i="20"/>
  <c r="L5" i="20"/>
  <c r="BC10" i="22" l="1"/>
  <c r="BC11" i="22"/>
  <c r="BC12" i="22"/>
  <c r="BC13" i="22"/>
  <c r="BC14" i="22"/>
  <c r="BC15" i="22"/>
  <c r="BC16" i="22"/>
  <c r="BC17" i="22"/>
  <c r="BC18" i="22"/>
  <c r="BC19" i="22"/>
  <c r="BC20" i="22"/>
  <c r="BC21" i="22"/>
  <c r="BC22" i="22"/>
  <c r="BC23" i="22"/>
  <c r="BC24" i="22"/>
  <c r="BC25" i="22"/>
  <c r="BC26" i="22"/>
  <c r="BC27" i="22"/>
  <c r="AO10" i="22" l="1"/>
  <c r="AO11" i="22"/>
  <c r="AO12" i="22"/>
  <c r="AO13" i="22"/>
  <c r="AO14" i="22"/>
  <c r="AO15" i="22"/>
  <c r="AO16" i="22"/>
  <c r="AO17" i="22"/>
  <c r="AO18" i="22"/>
  <c r="AO19" i="22"/>
  <c r="AO20" i="22"/>
  <c r="AO21" i="22"/>
  <c r="AO22" i="22"/>
  <c r="AO23" i="22"/>
  <c r="AO24" i="22"/>
  <c r="AO25" i="22"/>
  <c r="AC10" i="22"/>
  <c r="AC11" i="22"/>
  <c r="AC12" i="22"/>
  <c r="AC13" i="22"/>
  <c r="AC14" i="22"/>
  <c r="AC15" i="22"/>
  <c r="AC16" i="22"/>
  <c r="AC17" i="22"/>
  <c r="AC18" i="22"/>
  <c r="AC19" i="22"/>
  <c r="AC20" i="22"/>
  <c r="AC21" i="22"/>
  <c r="AC22" i="22"/>
  <c r="AC23" i="22"/>
  <c r="AC24" i="22"/>
  <c r="AC25" i="22"/>
  <c r="AC26" i="22"/>
  <c r="AC27" i="22"/>
  <c r="AC28" i="22"/>
  <c r="AC29" i="22"/>
  <c r="AC30" i="22"/>
  <c r="AC31" i="22"/>
  <c r="AC32" i="22"/>
  <c r="AC33" i="22"/>
  <c r="AC34" i="22"/>
  <c r="AC35" i="22"/>
  <c r="AC36" i="22"/>
  <c r="AC37" i="22"/>
  <c r="AC38" i="22"/>
  <c r="AC39" i="22"/>
  <c r="AC40" i="22"/>
  <c r="AC41" i="22"/>
  <c r="AC42" i="22"/>
  <c r="AC43" i="22"/>
  <c r="AC44" i="22"/>
  <c r="AC45" i="22"/>
  <c r="Q10" i="22"/>
  <c r="Q11" i="22"/>
  <c r="Q12" i="22"/>
  <c r="Q13" i="22"/>
  <c r="Q14" i="22"/>
  <c r="Q15" i="22"/>
  <c r="Q16" i="22"/>
  <c r="Q17" i="22"/>
  <c r="Q18" i="22"/>
  <c r="Q19" i="22"/>
  <c r="Q20" i="22"/>
  <c r="Q21" i="22"/>
  <c r="Q22" i="22"/>
  <c r="Q23" i="22"/>
  <c r="Q24" i="22"/>
  <c r="Q25" i="22"/>
  <c r="Q26" i="22"/>
  <c r="Q27" i="22"/>
  <c r="Q28" i="22"/>
  <c r="Q29" i="22"/>
  <c r="Q30" i="22"/>
  <c r="Q31" i="22"/>
  <c r="Q32" i="22"/>
  <c r="Q33" i="22"/>
  <c r="C4" i="22"/>
  <c r="O4" i="22"/>
  <c r="B8" i="22" l="1"/>
  <c r="C8" i="22"/>
  <c r="D8" i="22"/>
  <c r="B10" i="22"/>
  <c r="C10" i="22"/>
  <c r="D10" i="22"/>
  <c r="E10" i="22"/>
  <c r="B11" i="22"/>
  <c r="C11" i="22"/>
  <c r="D11" i="22"/>
  <c r="E11" i="22"/>
  <c r="B12" i="22"/>
  <c r="C12" i="22"/>
  <c r="D12" i="22"/>
  <c r="E12" i="22"/>
  <c r="B13" i="22"/>
  <c r="C13" i="22"/>
  <c r="D13" i="22"/>
  <c r="E13" i="22"/>
  <c r="B14" i="22"/>
  <c r="C14" i="22"/>
  <c r="D14" i="22"/>
  <c r="E14" i="22"/>
  <c r="B15" i="22"/>
  <c r="C15" i="22"/>
  <c r="D15" i="22"/>
  <c r="E15" i="22"/>
  <c r="B16" i="22"/>
  <c r="C16" i="22"/>
  <c r="D16" i="22"/>
  <c r="E16" i="22"/>
  <c r="B17" i="22"/>
  <c r="C17" i="22"/>
  <c r="D17" i="22"/>
  <c r="E17" i="22"/>
  <c r="B18" i="22"/>
  <c r="C18" i="22"/>
  <c r="D18" i="22"/>
  <c r="E18" i="22"/>
  <c r="B19" i="22"/>
  <c r="C19" i="22"/>
  <c r="D19" i="22"/>
  <c r="E19" i="22"/>
  <c r="B20" i="22"/>
  <c r="C20" i="22"/>
  <c r="D20" i="22"/>
  <c r="E20" i="22"/>
  <c r="B21" i="22"/>
  <c r="C21" i="22"/>
  <c r="D21" i="22"/>
  <c r="E21" i="22"/>
  <c r="B22" i="22"/>
  <c r="C22" i="22"/>
  <c r="D22" i="22"/>
  <c r="E22" i="22"/>
  <c r="B23" i="22"/>
  <c r="C23" i="22"/>
  <c r="D23" i="22"/>
  <c r="E23" i="22"/>
  <c r="B24" i="22"/>
  <c r="C24" i="22"/>
  <c r="D24" i="22"/>
  <c r="E24" i="22"/>
  <c r="B25" i="22"/>
  <c r="C25" i="22"/>
  <c r="D25" i="22"/>
  <c r="E25" i="22"/>
  <c r="B26" i="22"/>
  <c r="C26" i="22"/>
  <c r="D26" i="22"/>
  <c r="E26" i="22"/>
  <c r="B27" i="22"/>
  <c r="C27" i="22"/>
  <c r="D27" i="22"/>
  <c r="E27" i="22"/>
  <c r="B28" i="22"/>
  <c r="C28" i="22"/>
  <c r="D28" i="22"/>
  <c r="E28" i="22"/>
  <c r="B29" i="22"/>
  <c r="C29" i="22"/>
  <c r="D29" i="22"/>
  <c r="E29" i="22"/>
  <c r="B30" i="22"/>
  <c r="C30" i="22"/>
  <c r="D30" i="22"/>
  <c r="E30" i="22"/>
  <c r="B31" i="22"/>
  <c r="C31" i="22"/>
  <c r="D31" i="22"/>
  <c r="E31" i="22"/>
  <c r="B32" i="22"/>
  <c r="C32" i="22"/>
  <c r="D32" i="22"/>
  <c r="E32" i="22"/>
  <c r="B33" i="22"/>
  <c r="C33" i="22"/>
  <c r="D33" i="22"/>
  <c r="E33" i="22"/>
  <c r="B34" i="22"/>
  <c r="B35" i="22"/>
  <c r="B36" i="22"/>
  <c r="B37" i="22"/>
  <c r="B38" i="22"/>
  <c r="B39" i="22"/>
  <c r="B40" i="22"/>
  <c r="B41" i="22"/>
  <c r="B42" i="22"/>
  <c r="B43" i="22"/>
  <c r="B44" i="22"/>
  <c r="B45" i="22"/>
  <c r="BC9" i="22"/>
  <c r="AO9" i="22"/>
  <c r="AM10" i="22" s="1"/>
  <c r="AC9" i="22"/>
  <c r="Q9" i="22"/>
  <c r="BA5" i="22"/>
  <c r="AM5" i="22"/>
  <c r="AA5" i="22"/>
  <c r="O5" i="22"/>
  <c r="C5" i="22"/>
  <c r="BA4" i="22"/>
  <c r="AM4" i="22"/>
  <c r="AA4" i="22"/>
  <c r="BA10" i="22" l="1"/>
  <c r="BA27" i="22"/>
  <c r="BA24" i="22"/>
  <c r="BA22" i="22"/>
  <c r="BA20" i="22"/>
  <c r="BA18" i="22"/>
  <c r="BA16" i="22"/>
  <c r="BA14" i="22"/>
  <c r="BA12" i="22"/>
  <c r="BA26" i="22"/>
  <c r="AM24" i="22"/>
  <c r="AM22" i="22"/>
  <c r="AM20" i="22"/>
  <c r="AM18" i="22"/>
  <c r="AM16" i="22"/>
  <c r="AM14" i="22"/>
  <c r="AM12" i="22"/>
  <c r="BA25" i="22"/>
  <c r="BA23" i="22"/>
  <c r="BA21" i="22"/>
  <c r="BA19" i="22"/>
  <c r="BA17" i="22"/>
  <c r="BA15" i="22"/>
  <c r="BA13" i="22"/>
  <c r="BA11" i="22"/>
  <c r="AM25" i="22"/>
  <c r="AM23" i="22"/>
  <c r="AM21" i="22"/>
  <c r="AM19" i="22"/>
  <c r="AM17" i="22"/>
  <c r="AM15" i="22"/>
  <c r="AM13" i="22"/>
  <c r="AM11" i="22"/>
  <c r="D28" i="8"/>
  <c r="F5" i="15" s="1"/>
  <c r="D17" i="8"/>
  <c r="E5" i="15" s="1"/>
  <c r="D26" i="6" l="1"/>
  <c r="F8" i="20" s="1"/>
  <c r="D27" i="6"/>
  <c r="F9" i="20" s="1"/>
  <c r="D28" i="6"/>
  <c r="F10" i="20" s="1"/>
  <c r="D29" i="6"/>
  <c r="F11" i="20" s="1"/>
  <c r="D30" i="6"/>
  <c r="D31" i="6"/>
  <c r="D14" i="6"/>
  <c r="E8" i="20" s="1"/>
  <c r="D15" i="6"/>
  <c r="E9" i="20" s="1"/>
  <c r="D16" i="6"/>
  <c r="E10" i="20" s="1"/>
  <c r="D17" i="6"/>
  <c r="E11" i="20" s="1"/>
  <c r="D18" i="6"/>
  <c r="D19" i="6"/>
  <c r="C6" i="9" l="1"/>
  <c r="C5" i="9"/>
  <c r="C6" i="10"/>
  <c r="C5" i="10"/>
  <c r="D26" i="5"/>
  <c r="D27" i="5"/>
  <c r="D28" i="5"/>
  <c r="D29" i="5"/>
  <c r="D30" i="5"/>
  <c r="D31" i="5"/>
  <c r="D14" i="5"/>
  <c r="E2" i="20" s="1"/>
  <c r="D15" i="5"/>
  <c r="E3" i="20" s="1"/>
  <c r="D16" i="5"/>
  <c r="E4" i="20" s="1"/>
  <c r="D17" i="5"/>
  <c r="D18" i="5"/>
  <c r="D19" i="5"/>
  <c r="D14" i="8"/>
  <c r="E2" i="15" s="1"/>
  <c r="D15" i="8"/>
  <c r="E3" i="15" s="1"/>
  <c r="D16" i="8"/>
  <c r="E4" i="15" s="1"/>
  <c r="D14" i="7"/>
  <c r="D2" i="12" s="1"/>
  <c r="D15" i="7"/>
  <c r="D3" i="12" s="1"/>
  <c r="D16" i="7"/>
  <c r="D4" i="12" s="1"/>
  <c r="D17" i="7"/>
  <c r="D5" i="12" s="1"/>
  <c r="D18" i="7"/>
  <c r="D6" i="12" s="1"/>
  <c r="D19" i="7"/>
  <c r="D7" i="12" s="1"/>
  <c r="BG5" i="2"/>
  <c r="BG4" i="2"/>
  <c r="AS5" i="2"/>
  <c r="AS4" i="2"/>
  <c r="AE5" i="2"/>
  <c r="AE4" i="2"/>
  <c r="Q5" i="2"/>
  <c r="Q4" i="2"/>
  <c r="C5" i="2"/>
  <c r="C4" i="2"/>
  <c r="F9" i="11"/>
  <c r="F8" i="11"/>
  <c r="F7" i="11"/>
  <c r="F6" i="11"/>
  <c r="P9" i="11"/>
  <c r="P10" i="11"/>
  <c r="P11" i="11"/>
  <c r="P12" i="11"/>
  <c r="P13" i="11"/>
  <c r="P14" i="11"/>
  <c r="P15" i="11"/>
  <c r="P16" i="11"/>
  <c r="P17" i="11"/>
  <c r="P18" i="11"/>
  <c r="P19" i="11"/>
  <c r="P20" i="11"/>
  <c r="P21" i="11"/>
  <c r="P22" i="11"/>
  <c r="P23" i="11"/>
  <c r="P24" i="11"/>
  <c r="P25" i="11"/>
  <c r="K6" i="11"/>
  <c r="K7" i="11"/>
  <c r="K8" i="11"/>
  <c r="K9" i="11"/>
  <c r="K10" i="11"/>
  <c r="K11" i="11"/>
  <c r="K12" i="11"/>
  <c r="K13" i="11"/>
  <c r="K14" i="11"/>
  <c r="K15" i="11"/>
  <c r="K16" i="11"/>
  <c r="K17" i="11"/>
  <c r="K18" i="11"/>
  <c r="K19" i="11"/>
  <c r="K20" i="11"/>
  <c r="K21" i="11"/>
  <c r="K22" i="11"/>
  <c r="K23" i="11"/>
  <c r="K24" i="11"/>
  <c r="K25" i="11"/>
  <c r="A20" i="11"/>
  <c r="A21" i="11"/>
  <c r="A22" i="11"/>
  <c r="A23" i="11"/>
  <c r="A24" i="11"/>
  <c r="A25" i="11"/>
  <c r="C25" i="11"/>
  <c r="I25" i="11" s="1"/>
  <c r="C24" i="11"/>
  <c r="I24" i="11" s="1"/>
  <c r="C23" i="11"/>
  <c r="I23" i="11" s="1"/>
  <c r="C22" i="11"/>
  <c r="I22" i="11" s="1"/>
  <c r="C21" i="11"/>
  <c r="C20" i="11"/>
  <c r="I20" i="11" s="1"/>
  <c r="C19" i="11"/>
  <c r="I19" i="11" s="1"/>
  <c r="C18" i="11"/>
  <c r="I18" i="11" s="1"/>
  <c r="C17" i="11"/>
  <c r="I17" i="11" s="1"/>
  <c r="C16" i="11"/>
  <c r="I16" i="11" s="1"/>
  <c r="C15" i="11"/>
  <c r="I15" i="11" s="1"/>
  <c r="C14" i="11"/>
  <c r="I14" i="11" s="1"/>
  <c r="C13" i="11"/>
  <c r="C12" i="11"/>
  <c r="I12" i="11" s="1"/>
  <c r="C11" i="11"/>
  <c r="I11" i="11" s="1"/>
  <c r="C10" i="11"/>
  <c r="I10" i="11" s="1"/>
  <c r="C9" i="11"/>
  <c r="I9" i="11" s="1"/>
  <c r="C8" i="11"/>
  <c r="I8" i="11" s="1"/>
  <c r="C7" i="11"/>
  <c r="I7" i="11" s="1"/>
  <c r="C6" i="11"/>
  <c r="I6" i="11" s="1"/>
  <c r="I13" i="11"/>
  <c r="I21" i="11"/>
  <c r="I26" i="11"/>
  <c r="I27" i="11"/>
  <c r="I28" i="11"/>
  <c r="I29" i="11"/>
  <c r="I30" i="11"/>
  <c r="I31" i="11"/>
  <c r="I32"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I59" i="11"/>
  <c r="I60" i="11"/>
  <c r="I61" i="11"/>
  <c r="I62" i="11"/>
  <c r="I63" i="11"/>
  <c r="I64" i="11"/>
  <c r="I65" i="11"/>
  <c r="I66" i="11"/>
  <c r="I67" i="11"/>
  <c r="I68" i="11"/>
  <c r="I69" i="11"/>
  <c r="I70" i="11"/>
  <c r="I71" i="11"/>
  <c r="I72" i="11"/>
  <c r="I73" i="11"/>
  <c r="I74" i="1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0" i="11"/>
  <c r="I101" i="11"/>
  <c r="I102" i="11"/>
  <c r="I103" i="11"/>
  <c r="I104" i="11"/>
  <c r="P3" i="11"/>
  <c r="P4" i="11"/>
  <c r="P5" i="11"/>
  <c r="P6" i="11"/>
  <c r="P7" i="11"/>
  <c r="P8" i="11"/>
  <c r="P2" i="11"/>
  <c r="K3" i="11"/>
  <c r="K4" i="11"/>
  <c r="K5" i="11"/>
  <c r="K2" i="11"/>
  <c r="F5" i="11"/>
  <c r="F4" i="11"/>
  <c r="F3" i="11"/>
  <c r="F2" i="11"/>
  <c r="C5" i="11"/>
  <c r="I5" i="11" s="1"/>
  <c r="C4" i="11"/>
  <c r="I4" i="11" s="1"/>
  <c r="C3" i="11"/>
  <c r="I3" i="11" s="1"/>
  <c r="C2" i="11"/>
  <c r="I2" i="11" s="1"/>
  <c r="A3" i="11"/>
  <c r="A4" i="11"/>
  <c r="A5" i="11"/>
  <c r="A6" i="11"/>
  <c r="A7" i="11"/>
  <c r="A8" i="11"/>
  <c r="A9" i="11"/>
  <c r="A10" i="11"/>
  <c r="A11" i="11"/>
  <c r="A12" i="11"/>
  <c r="A13" i="11"/>
  <c r="A14" i="11"/>
  <c r="A15" i="11"/>
  <c r="A16" i="11"/>
  <c r="A17" i="11"/>
  <c r="A18" i="11"/>
  <c r="A19" i="11"/>
  <c r="A2" i="11"/>
  <c r="A4" i="14"/>
  <c r="A5" i="14" s="1"/>
  <c r="BI9" i="2"/>
  <c r="BK8" i="2" s="1"/>
  <c r="AU9" i="2"/>
  <c r="AW8" i="2" s="1"/>
  <c r="AG9" i="2"/>
  <c r="AI8" i="2" s="1"/>
  <c r="S9" i="2"/>
  <c r="U8" i="2" s="1"/>
  <c r="D26" i="7"/>
  <c r="E2" i="12" s="1"/>
  <c r="D27" i="7"/>
  <c r="E3" i="12" s="1"/>
  <c r="D28" i="7"/>
  <c r="E4" i="12" s="1"/>
  <c r="D29" i="7"/>
  <c r="E5" i="12" s="1"/>
  <c r="D30" i="7"/>
  <c r="E6" i="12" s="1"/>
  <c r="D31" i="7"/>
  <c r="E7" i="12" s="1"/>
  <c r="D25" i="8"/>
  <c r="F2" i="15" s="1"/>
  <c r="D26" i="8"/>
  <c r="F3" i="15" s="1"/>
  <c r="D27" i="8"/>
  <c r="F4" i="15" s="1"/>
  <c r="B6" i="11"/>
  <c r="C7" i="9"/>
  <c r="L24" i="9" s="1"/>
  <c r="K13" i="9"/>
  <c r="L13" i="9"/>
  <c r="C7" i="10"/>
  <c r="K13" i="10" s="1"/>
  <c r="K29" i="10" s="1"/>
  <c r="C7" i="6"/>
  <c r="C7" i="8"/>
  <c r="F13" i="8" s="1"/>
  <c r="F24" i="8" s="1"/>
  <c r="C7" i="7"/>
  <c r="E13" i="7" s="1"/>
  <c r="E25" i="7" s="1"/>
  <c r="J13" i="10"/>
  <c r="J29" i="10" s="1"/>
  <c r="M13" i="10"/>
  <c r="M29" i="10" s="1"/>
  <c r="G13" i="7"/>
  <c r="G25" i="7" s="1"/>
  <c r="C7" i="5"/>
  <c r="G18" i="11" s="1"/>
  <c r="G6" i="11"/>
  <c r="G16" i="11"/>
  <c r="C6" i="6"/>
  <c r="C6" i="8"/>
  <c r="C6" i="5"/>
  <c r="C6" i="7"/>
  <c r="E9" i="2"/>
  <c r="C5" i="8"/>
  <c r="E8" i="2"/>
  <c r="E8" i="22" s="1"/>
  <c r="C5" i="7"/>
  <c r="C5" i="6"/>
  <c r="C5" i="5"/>
  <c r="F6" i="14"/>
  <c r="G6" i="14"/>
  <c r="H6" i="14"/>
  <c r="C6" i="14"/>
  <c r="E6" i="14"/>
  <c r="D6" i="14"/>
  <c r="B7" i="12" l="1"/>
  <c r="B6" i="12"/>
  <c r="C6" i="20"/>
  <c r="C7" i="20"/>
  <c r="C7" i="15"/>
  <c r="C6" i="15"/>
  <c r="C12" i="20"/>
  <c r="C13" i="20"/>
  <c r="B25" i="11"/>
  <c r="F7" i="20"/>
  <c r="B21" i="11"/>
  <c r="F6" i="20"/>
  <c r="B23" i="11"/>
  <c r="E7" i="20"/>
  <c r="B18" i="11"/>
  <c r="E6" i="20"/>
  <c r="E13" i="8"/>
  <c r="E24" i="8" s="1"/>
  <c r="S2" i="15"/>
  <c r="S3" i="15"/>
  <c r="S4" i="15"/>
  <c r="S5" i="15"/>
  <c r="B22" i="11"/>
  <c r="C2" i="20"/>
  <c r="C4" i="20"/>
  <c r="C3" i="20"/>
  <c r="C5" i="20"/>
  <c r="C8" i="20"/>
  <c r="C9" i="20"/>
  <c r="C11" i="20"/>
  <c r="C10" i="20"/>
  <c r="B5" i="12"/>
  <c r="B2" i="12"/>
  <c r="B3" i="12"/>
  <c r="B4" i="12"/>
  <c r="C6" i="18"/>
  <c r="C10" i="15"/>
  <c r="C7" i="18"/>
  <c r="C9" i="15"/>
  <c r="C8" i="18"/>
  <c r="C9" i="18"/>
  <c r="C2" i="18"/>
  <c r="C10" i="18"/>
  <c r="C3" i="18"/>
  <c r="C8" i="15"/>
  <c r="C4" i="18"/>
  <c r="C5" i="18"/>
  <c r="C5" i="15"/>
  <c r="C2" i="15"/>
  <c r="C3" i="15"/>
  <c r="C4" i="15"/>
  <c r="B13" i="11"/>
  <c r="F4" i="20"/>
  <c r="B17" i="11"/>
  <c r="F5" i="20"/>
  <c r="B14" i="11"/>
  <c r="E5" i="20"/>
  <c r="B9" i="11"/>
  <c r="F3" i="20"/>
  <c r="B5" i="11"/>
  <c r="F2" i="20"/>
  <c r="A2" i="12"/>
  <c r="A3" i="12"/>
  <c r="A4" i="12"/>
  <c r="A5" i="12"/>
  <c r="B2" i="15"/>
  <c r="B3" i="15"/>
  <c r="B4" i="15"/>
  <c r="B5" i="15"/>
  <c r="B11" i="20"/>
  <c r="B10" i="20"/>
  <c r="B8" i="20"/>
  <c r="B9" i="20"/>
  <c r="B5" i="18"/>
  <c r="B8" i="18"/>
  <c r="B9" i="15"/>
  <c r="B10" i="18"/>
  <c r="B6" i="18"/>
  <c r="B7" i="18"/>
  <c r="B9" i="18"/>
  <c r="B10" i="15"/>
  <c r="B2" i="18"/>
  <c r="B3" i="18"/>
  <c r="B4" i="18"/>
  <c r="B8" i="15"/>
  <c r="J13" i="9"/>
  <c r="M24" i="9"/>
  <c r="F13" i="7"/>
  <c r="F25" i="7" s="1"/>
  <c r="J13" i="7"/>
  <c r="J25" i="7" s="1"/>
  <c r="M13" i="9"/>
  <c r="I13" i="7"/>
  <c r="I25" i="7" s="1"/>
  <c r="H13" i="7"/>
  <c r="H25" i="7" s="1"/>
  <c r="F13" i="5"/>
  <c r="F25" i="5" s="1"/>
  <c r="I24" i="9"/>
  <c r="G8" i="2"/>
  <c r="E9" i="22"/>
  <c r="J24" i="9"/>
  <c r="B16" i="11"/>
  <c r="B7" i="11"/>
  <c r="B4" i="11"/>
  <c r="B3" i="11"/>
  <c r="AU8" i="2"/>
  <c r="BI8" i="2" s="1"/>
  <c r="B5" i="20"/>
  <c r="S8" i="2"/>
  <c r="L11" i="11"/>
  <c r="AG8" i="2"/>
  <c r="B1" i="14"/>
  <c r="C1" i="14" s="1"/>
  <c r="D1" i="14" s="1"/>
  <c r="E1" i="14" s="1"/>
  <c r="F1" i="14" s="1"/>
  <c r="G1" i="14" s="1"/>
  <c r="H1" i="14" s="1"/>
  <c r="B2" i="14" s="1"/>
  <c r="C2" i="14" s="1"/>
  <c r="D2" i="14" s="1"/>
  <c r="E2" i="14" s="1"/>
  <c r="F2" i="14" s="1"/>
  <c r="G2" i="14" s="1"/>
  <c r="H2" i="14" s="1"/>
  <c r="B3" i="14" s="1"/>
  <c r="C3" i="14" s="1"/>
  <c r="D3" i="14" s="1"/>
  <c r="E3" i="14" s="1"/>
  <c r="F3" i="14" s="1"/>
  <c r="G3" i="14" s="1"/>
  <c r="H3" i="14" s="1"/>
  <c r="B4" i="14" s="1"/>
  <c r="C4" i="14" s="1"/>
  <c r="D4" i="14" s="1"/>
  <c r="E4" i="14" s="1"/>
  <c r="F4" i="14" s="1"/>
  <c r="G4" i="14" s="1"/>
  <c r="H4" i="14" s="1"/>
  <c r="B5" i="14" s="1"/>
  <c r="C5" i="14" s="1"/>
  <c r="D5" i="14" s="1"/>
  <c r="E5" i="14" s="1"/>
  <c r="F5" i="14" s="1"/>
  <c r="G5" i="14" s="1"/>
  <c r="H5" i="14" s="1"/>
  <c r="B6" i="14" s="1"/>
  <c r="A6" i="14" s="1"/>
  <c r="H24" i="11"/>
  <c r="H7" i="11"/>
  <c r="H20" i="11"/>
  <c r="H5" i="11"/>
  <c r="H22" i="11"/>
  <c r="H4" i="11"/>
  <c r="H25" i="11"/>
  <c r="H14" i="11"/>
  <c r="G10" i="11"/>
  <c r="H10" i="11"/>
  <c r="H17" i="11"/>
  <c r="H15" i="11"/>
  <c r="H13" i="11"/>
  <c r="B2" i="11"/>
  <c r="L5" i="11"/>
  <c r="L12" i="11"/>
  <c r="H3" i="11"/>
  <c r="H16" i="11"/>
  <c r="H9" i="11"/>
  <c r="H19" i="11"/>
  <c r="H6" i="11"/>
  <c r="H12" i="11"/>
  <c r="G5" i="11"/>
  <c r="G7" i="11"/>
  <c r="G20" i="11"/>
  <c r="B19" i="11"/>
  <c r="B12" i="11"/>
  <c r="L20" i="11"/>
  <c r="G4" i="11"/>
  <c r="G8" i="11"/>
  <c r="G21" i="11"/>
  <c r="L10" i="11"/>
  <c r="L21" i="11"/>
  <c r="H2" i="11"/>
  <c r="H11" i="11"/>
  <c r="H8" i="11"/>
  <c r="H23" i="11"/>
  <c r="H18" i="11"/>
  <c r="H21" i="11"/>
  <c r="G25" i="11"/>
  <c r="G17" i="11"/>
  <c r="G19" i="11"/>
  <c r="F13" i="6"/>
  <c r="F25" i="6" s="1"/>
  <c r="E13" i="6"/>
  <c r="E25" i="6" s="1"/>
  <c r="L9" i="11"/>
  <c r="L6" i="11"/>
  <c r="L7" i="11"/>
  <c r="L8" i="11"/>
  <c r="L18" i="11"/>
  <c r="L2" i="11"/>
  <c r="L13" i="11"/>
  <c r="L25" i="11"/>
  <c r="L22" i="11"/>
  <c r="L23" i="11"/>
  <c r="L24" i="11"/>
  <c r="L3" i="11"/>
  <c r="L17" i="11"/>
  <c r="L14" i="11"/>
  <c r="L15" i="11"/>
  <c r="L16" i="11"/>
  <c r="L19" i="11"/>
  <c r="L4" i="11"/>
  <c r="B2" i="20"/>
  <c r="B4" i="20"/>
  <c r="B3" i="20"/>
  <c r="E13" i="5"/>
  <c r="E25" i="5" s="1"/>
  <c r="G3" i="11"/>
  <c r="G9" i="11"/>
  <c r="G23" i="11"/>
  <c r="G22" i="11"/>
  <c r="G13" i="11"/>
  <c r="G11" i="11"/>
  <c r="I13" i="9"/>
  <c r="AS10" i="2"/>
  <c r="BG19" i="2" s="1"/>
  <c r="B8" i="11"/>
  <c r="BG10" i="2"/>
  <c r="H13" i="9"/>
  <c r="K24" i="9"/>
  <c r="G2" i="11"/>
  <c r="G24" i="11"/>
  <c r="G15" i="11"/>
  <c r="G14" i="11"/>
  <c r="G12" i="11"/>
  <c r="H13" i="10"/>
  <c r="H29" i="10" s="1"/>
  <c r="I13" i="10"/>
  <c r="I29" i="10" s="1"/>
  <c r="L13" i="10"/>
  <c r="L29" i="10" s="1"/>
  <c r="H24" i="9"/>
  <c r="AS12" i="2"/>
  <c r="AS13" i="2"/>
  <c r="BG15" i="2"/>
  <c r="AS23" i="2"/>
  <c r="AS24" i="2"/>
  <c r="BG21" i="2"/>
  <c r="BG13" i="2"/>
  <c r="BG16" i="2"/>
  <c r="B11" i="11"/>
  <c r="B15" i="11"/>
  <c r="B24" i="11"/>
  <c r="B20" i="11"/>
  <c r="BG11" i="2"/>
  <c r="BG26" i="2"/>
  <c r="AS15" i="2"/>
  <c r="AS19" i="2"/>
  <c r="AS20" i="2"/>
  <c r="AS11" i="2"/>
  <c r="BG23" i="2"/>
  <c r="BG25" i="2"/>
  <c r="B10" i="11"/>
  <c r="BG17" i="2" l="1"/>
  <c r="BG24" i="2"/>
  <c r="AS22" i="2"/>
  <c r="AS14" i="2"/>
  <c r="BG27" i="2"/>
  <c r="AS18" i="2"/>
  <c r="AS21" i="2"/>
  <c r="BG20" i="2"/>
  <c r="BG22" i="2"/>
  <c r="BG14" i="2"/>
  <c r="AS17" i="2"/>
  <c r="AS25" i="2"/>
  <c r="BG12" i="2"/>
  <c r="AS16" i="2"/>
  <c r="BG18" i="2"/>
  <c r="A20" i="14"/>
</calcChain>
</file>

<file path=xl/sharedStrings.xml><?xml version="1.0" encoding="utf-8"?>
<sst xmlns="http://schemas.openxmlformats.org/spreadsheetml/2006/main" count="969" uniqueCount="196">
  <si>
    <t>Unit of measure</t>
  </si>
  <si>
    <t>CRMLN Network Survey General Information</t>
  </si>
  <si>
    <t>Form Approved
OMB No. 0920-1389
Exp. Date 03/31/2026</t>
  </si>
  <si>
    <t xml:space="preserve">Please fill applicable white cells </t>
  </si>
  <si>
    <t>Please click "enable content" button</t>
  </si>
  <si>
    <r>
      <t xml:space="preserve">Please submit data to </t>
    </r>
    <r>
      <rPr>
        <b/>
        <u/>
        <sz val="14"/>
        <color theme="0"/>
        <rFont val="Calibri"/>
        <family val="2"/>
        <scheme val="minor"/>
      </rPr>
      <t>cdclsp@cdc.gov</t>
    </r>
  </si>
  <si>
    <t>Lab ID</t>
  </si>
  <si>
    <t>Pool Series</t>
  </si>
  <si>
    <t>0723</t>
  </si>
  <si>
    <t>mg/dL</t>
  </si>
  <si>
    <r>
      <t>Submission Date</t>
    </r>
    <r>
      <rPr>
        <b/>
        <sz val="14"/>
        <color rgb="FFFFFF00"/>
        <rFont val="Calibri"/>
        <family val="2"/>
        <scheme val="minor"/>
      </rPr>
      <t xml:space="preserve"> (please use calendar)</t>
    </r>
  </si>
  <si>
    <t>mmol/L</t>
  </si>
  <si>
    <r>
      <t xml:space="preserve">Unit of Measure </t>
    </r>
    <r>
      <rPr>
        <b/>
        <sz val="14"/>
        <color rgb="FFFFFF00"/>
        <rFont val="Calibri"/>
        <family val="2"/>
        <scheme val="minor"/>
      </rPr>
      <t>(please use drop down)</t>
    </r>
  </si>
  <si>
    <t>Comment</t>
  </si>
  <si>
    <t>CDC estimates the average public reporting burden for this collection of information as two hours per response per response, including the time for reviewing instructions, searching existing data/information sources, gathering and maintaining the data/information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Information Collection Review Office, 1600 Clifton Road NE, MS H21-8, Atlanta, Georgia 30333; ATTN: PRA (0920-1389).</t>
  </si>
  <si>
    <t>CRMLN Survey: List of Samples</t>
  </si>
  <si>
    <t xml:space="preserve">Survey </t>
  </si>
  <si>
    <t>Analyte(s)</t>
  </si>
  <si>
    <t>TC TG HDL-DCM</t>
  </si>
  <si>
    <t>TC-IDMS TG HDL-DCM</t>
  </si>
  <si>
    <t xml:space="preserve">HDL UC </t>
  </si>
  <si>
    <t xml:space="preserve">HDL/LDL </t>
  </si>
  <si>
    <t>Location #</t>
  </si>
  <si>
    <t>Analyte</t>
  </si>
  <si>
    <t>Sample Type*</t>
  </si>
  <si>
    <t>TC</t>
  </si>
  <si>
    <t>CS01</t>
  </si>
  <si>
    <t>TC-IDMS</t>
  </si>
  <si>
    <t>HDL UC</t>
  </si>
  <si>
    <t>HDL/LDL Box 1</t>
  </si>
  <si>
    <t>HDL/LDL 1</t>
  </si>
  <si>
    <t>CS02</t>
  </si>
  <si>
    <t>HDL/LDL 2</t>
  </si>
  <si>
    <t>CS03</t>
  </si>
  <si>
    <t>HDL/LDL 3</t>
  </si>
  <si>
    <t>CS04</t>
  </si>
  <si>
    <t>HDL/LDL 4</t>
  </si>
  <si>
    <t>NS01</t>
  </si>
  <si>
    <t>HDL/LDL 5</t>
  </si>
  <si>
    <t>NS02</t>
  </si>
  <si>
    <t>HDL/LDL 6</t>
  </si>
  <si>
    <t>HDL/LDL 7</t>
  </si>
  <si>
    <t>HDL/LDL 8</t>
  </si>
  <si>
    <t>HDL/LDL 9</t>
  </si>
  <si>
    <t>HDL/LDL 10</t>
  </si>
  <si>
    <t>HDL/LDL 11</t>
  </si>
  <si>
    <t>HDL/LDL 12</t>
  </si>
  <si>
    <t>TG</t>
  </si>
  <si>
    <t>TG Box 2</t>
  </si>
  <si>
    <t>HDL/LDL 13</t>
  </si>
  <si>
    <t>HDL/LDL 14</t>
  </si>
  <si>
    <t>HDL/LDL 15</t>
  </si>
  <si>
    <t>HDL/LDL 16</t>
  </si>
  <si>
    <t>HDL/LDL 17</t>
  </si>
  <si>
    <t>HDL/LDL 18</t>
  </si>
  <si>
    <t>*CS: certification Sample, NS: Network Sample</t>
  </si>
  <si>
    <t>HDL-DCM</t>
  </si>
  <si>
    <t>HDLC Box 2</t>
  </si>
  <si>
    <t>Serum Density</t>
  </si>
  <si>
    <t>TC TG</t>
  </si>
  <si>
    <t>TC-IDMS TG</t>
  </si>
  <si>
    <t>Density,  g/mL</t>
  </si>
  <si>
    <t>Mesured or standard</t>
  </si>
  <si>
    <t>Measured</t>
  </si>
  <si>
    <t>Standard</t>
  </si>
  <si>
    <t>AK</t>
  </si>
  <si>
    <t>CRMLN Network Survey Total Cholesterol Abell-Kendal Data Submission</t>
  </si>
  <si>
    <t>TC-AK</t>
  </si>
  <si>
    <r>
      <t xml:space="preserve">Please fill applicable </t>
    </r>
    <r>
      <rPr>
        <b/>
        <i/>
        <u/>
        <sz val="20"/>
        <color theme="0"/>
        <rFont val="Calibri"/>
        <family val="2"/>
        <scheme val="minor"/>
      </rPr>
      <t>white</t>
    </r>
    <r>
      <rPr>
        <b/>
        <sz val="20"/>
        <color theme="0"/>
        <rFont val="Calibri"/>
        <family val="2"/>
        <scheme val="minor"/>
      </rPr>
      <t xml:space="preserve"> cells </t>
    </r>
  </si>
  <si>
    <t>Unit of Measure</t>
  </si>
  <si>
    <t>Day 1</t>
  </si>
  <si>
    <t>Run date</t>
  </si>
  <si>
    <t>mm/dd/yyyy</t>
  </si>
  <si>
    <t>Sample Type</t>
  </si>
  <si>
    <t>Sample #</t>
  </si>
  <si>
    <t>Sample ID</t>
  </si>
  <si>
    <t>Certification Samples</t>
  </si>
  <si>
    <t>Network Samples</t>
  </si>
  <si>
    <t>Day 2</t>
  </si>
  <si>
    <t>IDMS</t>
  </si>
  <si>
    <t>CRMLN Network Survey Total Cholesterol IDMS Data Submission</t>
  </si>
  <si>
    <t>method</t>
  </si>
  <si>
    <t>pool_series</t>
  </si>
  <si>
    <t>lab_id</t>
  </si>
  <si>
    <t>run_id</t>
  </si>
  <si>
    <t>day_1_sample_id</t>
  </si>
  <si>
    <t>day_2_sample_id</t>
  </si>
  <si>
    <t>survey_pool_id</t>
  </si>
  <si>
    <t>target_value</t>
  </si>
  <si>
    <t>target_value_sd</t>
  </si>
  <si>
    <t>uncertainty</t>
  </si>
  <si>
    <t>run_1_value_1</t>
  </si>
  <si>
    <t>run_1_value_2</t>
  </si>
  <si>
    <t>run_2_value_1</t>
  </si>
  <si>
    <t>run_2_value_2</t>
  </si>
  <si>
    <t>units</t>
  </si>
  <si>
    <t>month</t>
  </si>
  <si>
    <t>year</t>
  </si>
  <si>
    <t>year_month</t>
  </si>
  <si>
    <t>notes</t>
  </si>
  <si>
    <t>CRMLN Network Survey Total Glycerol Data Submission</t>
  </si>
  <si>
    <r>
      <t xml:space="preserve">Please fill applicable </t>
    </r>
    <r>
      <rPr>
        <b/>
        <i/>
        <u/>
        <sz val="22"/>
        <color theme="0"/>
        <rFont val="Calibri"/>
        <family val="2"/>
        <scheme val="minor"/>
      </rPr>
      <t>white</t>
    </r>
    <r>
      <rPr>
        <b/>
        <sz val="22"/>
        <color theme="0"/>
        <rFont val="Calibri"/>
        <family val="2"/>
        <scheme val="minor"/>
      </rPr>
      <t xml:space="preserve"> cells </t>
    </r>
  </si>
  <si>
    <t>TG: Total Glycerides</t>
  </si>
  <si>
    <t>FG: Free Glycerol</t>
  </si>
  <si>
    <t>NG: Net Glycerides</t>
  </si>
  <si>
    <t>tg_value_1</t>
  </si>
  <si>
    <t>tg_value_2</t>
  </si>
  <si>
    <t>tg_value_1.1</t>
  </si>
  <si>
    <t>tg_value_2.1</t>
  </si>
  <si>
    <t>fg_value_1</t>
  </si>
  <si>
    <t>fg_value_2</t>
  </si>
  <si>
    <t>fg_value_1.1</t>
  </si>
  <si>
    <t>fg_value_2.1</t>
  </si>
  <si>
    <t>net_value_1</t>
  </si>
  <si>
    <t>net_value_2</t>
  </si>
  <si>
    <t>net_value_1.1</t>
  </si>
  <si>
    <t>net_value_2.1</t>
  </si>
  <si>
    <t>DCM</t>
  </si>
  <si>
    <t>CRMLN Network Survey HDL-DCM Data Submission</t>
  </si>
  <si>
    <t>CRMLN Network Survey HDL/LDL Data Submission (2 mL vials)</t>
  </si>
  <si>
    <t>HDL/LDL</t>
  </si>
  <si>
    <r>
      <t xml:space="preserve">Please fill applicable </t>
    </r>
    <r>
      <rPr>
        <b/>
        <i/>
        <u/>
        <sz val="22"/>
        <color theme="0"/>
        <rFont val="Calibri"/>
        <family val="2"/>
        <scheme val="minor"/>
      </rPr>
      <t xml:space="preserve">white </t>
    </r>
    <r>
      <rPr>
        <b/>
        <sz val="22"/>
        <color theme="0"/>
        <rFont val="Calibri"/>
        <family val="2"/>
        <scheme val="minor"/>
      </rPr>
      <t>cells 
Please use drop down for Sample IDs</t>
    </r>
  </si>
  <si>
    <t>Prep</t>
  </si>
  <si>
    <r>
      <rPr>
        <b/>
        <sz val="14"/>
        <color theme="0"/>
        <rFont val="Calibri"/>
        <family val="2"/>
        <scheme val="minor"/>
      </rPr>
      <t>Sample ID</t>
    </r>
    <r>
      <rPr>
        <b/>
        <sz val="18"/>
        <color theme="0"/>
        <rFont val="Calibri"/>
        <family val="2"/>
        <scheme val="minor"/>
      </rPr>
      <t xml:space="preserve"> </t>
    </r>
    <r>
      <rPr>
        <b/>
        <sz val="18"/>
        <color rgb="FFFFFF00"/>
        <rFont val="Calibri"/>
        <family val="2"/>
        <scheme val="minor"/>
      </rPr>
      <t>(</t>
    </r>
    <r>
      <rPr>
        <b/>
        <u/>
        <sz val="18"/>
        <color rgb="FFFFFF00"/>
        <rFont val="Calibri"/>
        <family val="2"/>
        <scheme val="minor"/>
      </rPr>
      <t>Please use drop down for Sample IDs</t>
    </r>
    <r>
      <rPr>
        <b/>
        <sz val="18"/>
        <color rgb="FFFFFF00"/>
        <rFont val="Calibri"/>
        <family val="2"/>
        <scheme val="minor"/>
      </rPr>
      <t>)</t>
    </r>
  </si>
  <si>
    <t>run_3_value_1</t>
  </si>
  <si>
    <t>run_3_value_2</t>
  </si>
  <si>
    <t>run_4_value_1</t>
  </si>
  <si>
    <t>run_4_value_2</t>
  </si>
  <si>
    <t>UC</t>
  </si>
  <si>
    <t>CRMLN Network Survey HDL/LDL Data Submission (5 mL vials)</t>
  </si>
  <si>
    <r>
      <t xml:space="preserve">Please fill applicable </t>
    </r>
    <r>
      <rPr>
        <b/>
        <i/>
        <u/>
        <sz val="22"/>
        <color theme="0"/>
        <rFont val="Calibri"/>
        <family val="2"/>
        <scheme val="minor"/>
      </rPr>
      <t>white</t>
    </r>
    <r>
      <rPr>
        <b/>
        <sz val="22"/>
        <color theme="0"/>
        <rFont val="Calibri"/>
        <family val="2"/>
        <scheme val="minor"/>
      </rPr>
      <t xml:space="preserve"> cells
Please use drop down for Sample IDs</t>
    </r>
  </si>
  <si>
    <t>Vial #</t>
  </si>
  <si>
    <r>
      <rPr>
        <b/>
        <sz val="14"/>
        <color theme="0"/>
        <rFont val="Calibri"/>
        <family val="2"/>
        <scheme val="minor"/>
      </rPr>
      <t>Sample ID</t>
    </r>
    <r>
      <rPr>
        <b/>
        <sz val="18"/>
        <color theme="0"/>
        <rFont val="Calibri"/>
        <family val="2"/>
        <scheme val="minor"/>
      </rPr>
      <t xml:space="preserve"> </t>
    </r>
    <r>
      <rPr>
        <b/>
        <sz val="18"/>
        <color rgb="FFFFFF00"/>
        <rFont val="Calibri"/>
        <family val="2"/>
        <scheme val="minor"/>
      </rPr>
      <t>(</t>
    </r>
    <r>
      <rPr>
        <b/>
        <u/>
        <sz val="18"/>
        <color rgb="FFFFFF00"/>
        <rFont val="Calibri"/>
        <family val="2"/>
        <scheme val="minor"/>
      </rPr>
      <t>Please use drop down for Sample IDs)</t>
    </r>
  </si>
  <si>
    <t>BF-C</t>
  </si>
  <si>
    <t>HDL-C</t>
  </si>
  <si>
    <t>LDL-C</t>
  </si>
  <si>
    <t>SubmissionKey</t>
  </si>
  <si>
    <t>SampleID</t>
  </si>
  <si>
    <t>RunDate</t>
  </si>
  <si>
    <t>Day</t>
  </si>
  <si>
    <t>Rep</t>
  </si>
  <si>
    <t>Value</t>
  </si>
  <si>
    <t>Unit</t>
  </si>
  <si>
    <t>Year</t>
  </si>
  <si>
    <t>Survey#</t>
  </si>
  <si>
    <t>LabID</t>
  </si>
  <si>
    <t>ShipMonth</t>
  </si>
  <si>
    <t>ShipYear</t>
  </si>
  <si>
    <t>Quarter</t>
  </si>
  <si>
    <t>Comments</t>
  </si>
  <si>
    <t>type</t>
  </si>
  <si>
    <t>run_1_spin_1_rep_1</t>
  </si>
  <si>
    <t>run_1_spin_1_rep_2</t>
  </si>
  <si>
    <t>run_1_spin_2_rep_1</t>
  </si>
  <si>
    <t>run_1_spin_2_rep_2</t>
  </si>
  <si>
    <t>run_2_spin_1_rep_1</t>
  </si>
  <si>
    <t>run_2_spin_1_rep_2</t>
  </si>
  <si>
    <t>run_2_spin_2_rep_1</t>
  </si>
  <si>
    <t>run_2_spin_2_rep_2</t>
  </si>
  <si>
    <t>run_3_spin_1_rep_1</t>
  </si>
  <si>
    <t>run_3_spin_1_rep_2</t>
  </si>
  <si>
    <t>run_3_spin_2_rep_1</t>
  </si>
  <si>
    <t>run_3_spin_2_rep_2</t>
  </si>
  <si>
    <t>run_3b_spin_1_rep_1</t>
  </si>
  <si>
    <t>run_3b_spin_1_rep_2</t>
  </si>
  <si>
    <t>run_3b_spin_2_rep_1</t>
  </si>
  <si>
    <t>run_3b_spin_2_rep_2</t>
  </si>
  <si>
    <t>run_4_spin_1_rep_1</t>
  </si>
  <si>
    <t>run_4_spin_1_rep_2</t>
  </si>
  <si>
    <t>run_4_spin_2_rep_1</t>
  </si>
  <si>
    <t>run_4_spin_2_rep_2</t>
  </si>
  <si>
    <t>run_5_spin_1_rep_1</t>
  </si>
  <si>
    <t>run_5_spin_1_rep_2</t>
  </si>
  <si>
    <t>run_5_spin_2_rep_1</t>
  </si>
  <si>
    <t>run_5_spin_2_rep_2</t>
  </si>
  <si>
    <t>run_6_spin_1_rep_1</t>
  </si>
  <si>
    <t>run_6_spin_1_rep_2</t>
  </si>
  <si>
    <t>run_6_spin_2_rep_1</t>
  </si>
  <si>
    <t>run_6_spin_2_rep_2</t>
  </si>
  <si>
    <t>PS</t>
  </si>
  <si>
    <t>Run1</t>
  </si>
  <si>
    <t>Run2</t>
  </si>
  <si>
    <t xml:space="preserve">Date </t>
  </si>
  <si>
    <t>UnitOfMeasure</t>
  </si>
  <si>
    <t>January</t>
  </si>
  <si>
    <t>February</t>
  </si>
  <si>
    <t>March</t>
  </si>
  <si>
    <t>April</t>
  </si>
  <si>
    <t>May</t>
  </si>
  <si>
    <t>June</t>
  </si>
  <si>
    <t>July</t>
  </si>
  <si>
    <t>August</t>
  </si>
  <si>
    <t>September</t>
  </si>
  <si>
    <t>October</t>
  </si>
  <si>
    <t>November</t>
  </si>
  <si>
    <t>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</si>
</sst>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numFmts>
  <fonts count="35">
    <font>
      <sz val="11"/>
      <color theme="1"/>
      <name val="Calibri"/>
      <family val="2"/>
      <scheme val="minor"/>
    </font>
    <font>
      <b/>
      <sz val="14"/>
      <color theme="1"/>
      <name val="Calibri"/>
      <family val="2"/>
      <scheme val="minor"/>
    </font>
    <font>
      <sz val="11"/>
      <color theme="0"/>
      <name val="Calibri"/>
      <family val="2"/>
      <scheme val="minor"/>
    </font>
    <font>
      <b/>
      <sz val="12"/>
      <color theme="1"/>
      <name val="Calibri"/>
      <family val="2"/>
      <scheme val="minor"/>
    </font>
    <font>
      <b/>
      <sz val="14"/>
      <name val="Calibri"/>
      <family val="2"/>
      <scheme val="minor"/>
    </font>
    <font>
      <sz val="14"/>
      <color theme="1"/>
      <name val="Calibri"/>
      <family val="2"/>
      <scheme val="minor"/>
    </font>
    <font>
      <b/>
      <sz val="14"/>
      <color theme="0"/>
      <name val="Calibri"/>
      <family val="2"/>
      <scheme val="minor"/>
    </font>
    <font>
      <b/>
      <sz val="22"/>
      <color theme="0"/>
      <name val="Calibri"/>
      <family val="2"/>
      <scheme val="minor"/>
    </font>
    <font>
      <sz val="12"/>
      <color theme="1"/>
      <name val="Calibri"/>
      <family val="2"/>
      <scheme val="minor"/>
    </font>
    <font>
      <b/>
      <sz val="20"/>
      <color theme="0"/>
      <name val="Calibri"/>
      <family val="2"/>
      <scheme val="minor"/>
    </font>
    <font>
      <b/>
      <sz val="12"/>
      <color rgb="FF000000"/>
      <name val="Calibri"/>
      <family val="2"/>
    </font>
    <font>
      <sz val="12"/>
      <color rgb="FF000000"/>
      <name val="Calibri"/>
      <family val="2"/>
    </font>
    <font>
      <b/>
      <sz val="18"/>
      <color theme="0"/>
      <name val="Calibri"/>
      <family val="2"/>
      <scheme val="minor"/>
    </font>
    <font>
      <b/>
      <i/>
      <u/>
      <sz val="20"/>
      <color theme="0"/>
      <name val="Calibri"/>
      <family val="2"/>
      <scheme val="minor"/>
    </font>
    <font>
      <b/>
      <sz val="18"/>
      <color rgb="FFFFFF00"/>
      <name val="Calibri"/>
      <family val="2"/>
      <scheme val="minor"/>
    </font>
    <font>
      <b/>
      <u/>
      <sz val="18"/>
      <color rgb="FFFFFF00"/>
      <name val="Calibri"/>
      <family val="2"/>
      <scheme val="minor"/>
    </font>
    <font>
      <b/>
      <sz val="14"/>
      <color rgb="FFFFFF00"/>
      <name val="Calibri"/>
      <family val="2"/>
      <scheme val="minor"/>
    </font>
    <font>
      <b/>
      <u/>
      <sz val="14"/>
      <color theme="0"/>
      <name val="Calibri"/>
      <family val="2"/>
      <scheme val="minor"/>
    </font>
    <font>
      <sz val="10"/>
      <name val="Arial"/>
      <family val="2"/>
    </font>
    <font>
      <sz val="9"/>
      <color theme="1"/>
      <name val="Calibri"/>
      <family val="2"/>
      <scheme val="minor"/>
    </font>
    <font>
      <b/>
      <i/>
      <u/>
      <sz val="22"/>
      <color theme="0"/>
      <name val="Calibri"/>
      <family val="2"/>
      <scheme val="minor"/>
    </font>
    <font>
      <sz val="11"/>
      <color theme="8" tint="0.59999389629810485"/>
      <name val="Calibri"/>
      <family val="2"/>
      <scheme val="minor"/>
    </font>
    <font>
      <sz val="20"/>
      <name val="Calibri"/>
      <family val="2"/>
      <scheme val="minor"/>
    </font>
    <font>
      <sz val="11"/>
      <name val="Calibri"/>
      <family val="2"/>
      <scheme val="minor"/>
    </font>
    <font>
      <sz val="14"/>
      <name val="Calibri"/>
      <family val="2"/>
      <scheme val="minor"/>
    </font>
    <font>
      <sz val="12"/>
      <name val="Calibri"/>
      <family val="2"/>
      <scheme val="minor"/>
    </font>
    <font>
      <b/>
      <sz val="12"/>
      <name val="Calibri"/>
      <family val="2"/>
      <scheme val="minor"/>
    </font>
    <font>
      <b/>
      <sz val="12"/>
      <name val="Calibri"/>
      <family val="2"/>
    </font>
    <font>
      <sz val="12"/>
      <color rgb="FFBCDEE8"/>
      <name val="Calibri"/>
      <family val="2"/>
      <scheme val="minor"/>
    </font>
    <font>
      <sz val="12"/>
      <color theme="0"/>
      <name val="Calibri"/>
      <family val="2"/>
    </font>
    <font>
      <b/>
      <sz val="12"/>
      <color theme="0"/>
      <name val="Calibri"/>
      <family val="2"/>
      <scheme val="minor"/>
    </font>
    <font>
      <b/>
      <sz val="12"/>
      <color theme="0"/>
      <name val="Calibri"/>
      <family val="2"/>
    </font>
    <font>
      <sz val="11"/>
      <color rgb="FFBCDEE8"/>
      <name val="Calibri"/>
      <family val="2"/>
      <scheme val="minor"/>
    </font>
    <font>
      <sz val="8"/>
      <name val="Calibri"/>
      <family val="2"/>
      <scheme val="minor"/>
    </font>
    <font>
      <sz val="8"/>
      <color rgb="FF000000"/>
      <name val="Calibri"/>
      <family val="2"/>
    </font>
  </fonts>
  <fills count="6">
    <fill>
      <patternFill patternType="none"/>
    </fill>
    <fill>
      <patternFill patternType="gray125"/>
    </fill>
    <fill>
      <patternFill patternType="solid">
        <fgColor theme="8" tint="0.59999389629810485"/>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B7DEE8"/>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right/>
      <top style="thin">
        <color auto="1"/>
      </top>
      <bottom/>
      <diagonal/>
    </border>
    <border>
      <left/>
      <right/>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ck">
        <color indexed="64"/>
      </right>
      <top style="thin">
        <color indexed="64"/>
      </top>
      <bottom style="thin">
        <color indexed="64"/>
      </bottom>
      <diagonal/>
    </border>
  </borders>
  <cellStyleXfs count="2">
    <xf numFmtId="0" fontId="0" fillId="0" borderId="0"/>
    <xf numFmtId="0" fontId="18" fillId="0" borderId="0"/>
  </cellStyleXfs>
  <cellXfs count="210">
    <xf numFmtId="0" fontId="0" fillId="0" borderId="0" xfId="0"/>
    <xf numFmtId="0" fontId="0" fillId="2" borderId="0" xfId="0" applyFill="1"/>
    <xf numFmtId="0" fontId="3" fillId="2" borderId="0" xfId="0" applyFont="1" applyFill="1" applyAlignment="1">
      <alignment horizontal="left"/>
    </xf>
    <xf numFmtId="0" fontId="6" fillId="3" borderId="4" xfId="0" applyFont="1" applyFill="1" applyBorder="1" applyAlignment="1">
      <alignment horizontal="center" vertical="center"/>
    </xf>
    <xf numFmtId="0" fontId="0" fillId="2" borderId="0" xfId="0" applyFill="1" applyAlignment="1">
      <alignment horizontal="center"/>
    </xf>
    <xf numFmtId="0" fontId="1" fillId="2" borderId="0" xfId="0" applyFont="1" applyFill="1" applyAlignment="1">
      <alignment horizontal="center" vertical="center"/>
    </xf>
    <xf numFmtId="0" fontId="8" fillId="2" borderId="0" xfId="0" applyFont="1" applyFill="1" applyAlignment="1">
      <alignment horizontal="center"/>
    </xf>
    <xf numFmtId="0" fontId="3" fillId="2" borderId="0" xfId="0" applyFont="1" applyFill="1" applyAlignment="1">
      <alignment horizontal="center" vertical="center"/>
    </xf>
    <xf numFmtId="0" fontId="6" fillId="3" borderId="2" xfId="0" applyFont="1" applyFill="1" applyBorder="1" applyAlignment="1">
      <alignment horizontal="center" vertical="center"/>
    </xf>
    <xf numFmtId="0" fontId="6" fillId="3" borderId="6" xfId="0" applyFont="1" applyFill="1" applyBorder="1" applyAlignment="1">
      <alignment horizontal="center" vertical="center"/>
    </xf>
    <xf numFmtId="0" fontId="0" fillId="2" borderId="0" xfId="0" applyFill="1" applyAlignment="1">
      <alignment horizontal="center" vertical="center"/>
    </xf>
    <xf numFmtId="0" fontId="0" fillId="2" borderId="0" xfId="0" applyFill="1" applyAlignment="1">
      <alignment vertical="center"/>
    </xf>
    <xf numFmtId="0" fontId="8" fillId="2" borderId="0" xfId="0" applyFont="1" applyFill="1" applyAlignment="1">
      <alignment horizontal="center" vertical="center"/>
    </xf>
    <xf numFmtId="0" fontId="1" fillId="4" borderId="1" xfId="0" applyFont="1" applyFill="1" applyBorder="1" applyAlignment="1">
      <alignment horizontal="center" vertical="center"/>
    </xf>
    <xf numFmtId="0" fontId="2" fillId="2" borderId="0" xfId="0" applyFont="1" applyFill="1" applyAlignment="1">
      <alignment vertical="center"/>
    </xf>
    <xf numFmtId="0" fontId="5" fillId="4" borderId="1" xfId="0" applyFont="1" applyFill="1" applyBorder="1" applyAlignment="1">
      <alignment horizontal="center" vertical="center"/>
    </xf>
    <xf numFmtId="0" fontId="6" fillId="3" borderId="10" xfId="0" applyFont="1" applyFill="1" applyBorder="1" applyAlignment="1">
      <alignment horizontal="center" vertical="center"/>
    </xf>
    <xf numFmtId="0" fontId="4" fillId="4" borderId="3" xfId="0" applyFont="1" applyFill="1" applyBorder="1" applyAlignment="1">
      <alignment horizontal="center" vertical="center"/>
    </xf>
    <xf numFmtId="0" fontId="0" fillId="2" borderId="0" xfId="0" applyFill="1" applyAlignment="1">
      <alignment horizontal="center" wrapText="1"/>
    </xf>
    <xf numFmtId="0" fontId="1" fillId="4" borderId="1" xfId="0" applyFont="1" applyFill="1" applyBorder="1" applyAlignment="1">
      <alignment horizontal="center"/>
    </xf>
    <xf numFmtId="0" fontId="8" fillId="4" borderId="1" xfId="0" applyFont="1" applyFill="1" applyBorder="1" applyAlignment="1">
      <alignment horizontal="center" vertical="center"/>
    </xf>
    <xf numFmtId="14" fontId="0" fillId="0" borderId="0" xfId="0" applyNumberFormat="1"/>
    <xf numFmtId="164" fontId="0" fillId="0" borderId="0" xfId="0" applyNumberFormat="1"/>
    <xf numFmtId="14" fontId="18" fillId="0" borderId="0" xfId="1" applyNumberFormat="1"/>
    <xf numFmtId="164" fontId="18" fillId="0" borderId="0" xfId="1" applyNumberFormat="1"/>
    <xf numFmtId="0" fontId="18" fillId="0" borderId="0" xfId="1"/>
    <xf numFmtId="0" fontId="19" fillId="4" borderId="1" xfId="0" applyFont="1" applyFill="1" applyBorder="1" applyAlignment="1">
      <alignment horizontal="center" vertical="center"/>
    </xf>
    <xf numFmtId="2" fontId="8" fillId="0" borderId="1" xfId="0" applyNumberFormat="1" applyFont="1" applyBorder="1" applyAlignment="1">
      <alignment horizontal="center" vertical="center"/>
    </xf>
    <xf numFmtId="0" fontId="5" fillId="4" borderId="9" xfId="0" applyFont="1" applyFill="1" applyBorder="1" applyAlignment="1">
      <alignment horizontal="center"/>
    </xf>
    <xf numFmtId="0" fontId="6" fillId="3" borderId="1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34" xfId="0" applyFont="1" applyFill="1" applyBorder="1" applyAlignment="1">
      <alignment horizontal="center" vertical="center"/>
    </xf>
    <xf numFmtId="0" fontId="5" fillId="4" borderId="35" xfId="0" applyFont="1" applyFill="1" applyBorder="1" applyAlignment="1">
      <alignment horizontal="center"/>
    </xf>
    <xf numFmtId="0" fontId="6" fillId="3" borderId="36"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3" borderId="8" xfId="0" applyFont="1" applyFill="1" applyBorder="1" applyAlignment="1">
      <alignment horizontal="center" vertical="center"/>
    </xf>
    <xf numFmtId="0" fontId="5" fillId="4" borderId="34"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14" xfId="0" applyFont="1" applyFill="1" applyBorder="1" applyAlignment="1">
      <alignment horizontal="center"/>
    </xf>
    <xf numFmtId="0" fontId="0" fillId="2" borderId="30" xfId="0" applyFill="1" applyBorder="1"/>
    <xf numFmtId="0" fontId="6" fillId="3" borderId="9" xfId="0" applyFont="1" applyFill="1" applyBorder="1" applyAlignment="1">
      <alignment horizontal="center" vertical="center"/>
    </xf>
    <xf numFmtId="0" fontId="21" fillId="2" borderId="0" xfId="0" applyFont="1" applyFill="1"/>
    <xf numFmtId="0" fontId="1" fillId="0" borderId="11"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2" fontId="8" fillId="0" borderId="1" xfId="0" applyNumberFormat="1" applyFont="1" applyBorder="1" applyAlignment="1" applyProtection="1">
      <alignment horizontal="center" vertical="center"/>
      <protection locked="0"/>
    </xf>
    <xf numFmtId="2" fontId="8" fillId="0" borderId="34" xfId="0" applyNumberFormat="1" applyFont="1" applyBorder="1" applyAlignment="1" applyProtection="1">
      <alignment horizontal="center" vertical="center"/>
      <protection locked="0"/>
    </xf>
    <xf numFmtId="2" fontId="8" fillId="0" borderId="32" xfId="0" applyNumberFormat="1" applyFont="1" applyBorder="1" applyAlignment="1" applyProtection="1">
      <alignment horizontal="center" vertical="center"/>
      <protection locked="0"/>
    </xf>
    <xf numFmtId="14" fontId="1" fillId="0" borderId="1" xfId="0" applyNumberFormat="1"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1" xfId="0" applyFont="1" applyBorder="1" applyAlignment="1" applyProtection="1">
      <alignment horizontal="center"/>
      <protection locked="0"/>
    </xf>
    <xf numFmtId="2" fontId="8" fillId="0" borderId="6" xfId="0" applyNumberFormat="1" applyFont="1" applyBorder="1" applyAlignment="1" applyProtection="1">
      <alignment horizontal="center" vertical="center"/>
      <protection locked="0"/>
    </xf>
    <xf numFmtId="2" fontId="8" fillId="0" borderId="39" xfId="0" applyNumberFormat="1" applyFont="1" applyBorder="1" applyAlignment="1" applyProtection="1">
      <alignment horizontal="center" vertical="center"/>
      <protection locked="0"/>
    </xf>
    <xf numFmtId="2" fontId="8" fillId="0" borderId="18" xfId="0" applyNumberFormat="1" applyFont="1" applyBorder="1" applyAlignment="1" applyProtection="1">
      <alignment horizontal="center" vertical="center"/>
      <protection locked="0"/>
    </xf>
    <xf numFmtId="2" fontId="8" fillId="0" borderId="7" xfId="0" applyNumberFormat="1" applyFont="1" applyBorder="1" applyAlignment="1" applyProtection="1">
      <alignment horizontal="center" vertical="center"/>
      <protection locked="0"/>
    </xf>
    <xf numFmtId="2" fontId="8" fillId="0" borderId="4" xfId="0" applyNumberFormat="1" applyFont="1" applyBorder="1" applyAlignment="1" applyProtection="1">
      <alignment horizontal="center" vertical="center"/>
      <protection locked="0"/>
    </xf>
    <xf numFmtId="2" fontId="8" fillId="0" borderId="40" xfId="0" applyNumberFormat="1" applyFont="1" applyBorder="1" applyAlignment="1" applyProtection="1">
      <alignment horizontal="center" vertical="center"/>
      <protection locked="0"/>
    </xf>
    <xf numFmtId="2" fontId="8" fillId="0" borderId="37" xfId="0" applyNumberFormat="1" applyFont="1" applyBorder="1" applyAlignment="1" applyProtection="1">
      <alignment horizontal="center" vertical="center"/>
      <protection locked="0"/>
    </xf>
    <xf numFmtId="2" fontId="8" fillId="0" borderId="5" xfId="0" applyNumberFormat="1" applyFont="1" applyBorder="1" applyAlignment="1" applyProtection="1">
      <alignment horizontal="center" vertical="center"/>
      <protection locked="0"/>
    </xf>
    <xf numFmtId="2" fontId="8" fillId="0" borderId="42" xfId="0" applyNumberFormat="1" applyFont="1" applyBorder="1" applyAlignment="1" applyProtection="1">
      <alignment horizontal="center" vertical="center"/>
      <protection locked="0"/>
    </xf>
    <xf numFmtId="2" fontId="8" fillId="0" borderId="41" xfId="0" applyNumberFormat="1" applyFont="1" applyBorder="1" applyAlignment="1" applyProtection="1">
      <alignment horizontal="center" vertical="center"/>
      <protection locked="0"/>
    </xf>
    <xf numFmtId="2" fontId="8" fillId="0" borderId="15" xfId="0" applyNumberFormat="1" applyFont="1" applyBorder="1" applyAlignment="1" applyProtection="1">
      <alignment horizontal="center" vertical="center"/>
      <protection locked="0"/>
    </xf>
    <xf numFmtId="2" fontId="8" fillId="0" borderId="43" xfId="0" applyNumberFormat="1" applyFont="1" applyBorder="1" applyAlignment="1" applyProtection="1">
      <alignment horizontal="center" vertical="center"/>
      <protection locked="0"/>
    </xf>
    <xf numFmtId="0" fontId="5" fillId="0" borderId="1" xfId="0" applyFont="1" applyBorder="1" applyAlignment="1" applyProtection="1">
      <alignment horizontal="center"/>
      <protection locked="0"/>
    </xf>
    <xf numFmtId="0" fontId="5" fillId="0" borderId="34" xfId="0" applyFont="1" applyBorder="1" applyAlignment="1" applyProtection="1">
      <alignment horizontal="center"/>
      <protection locked="0"/>
    </xf>
    <xf numFmtId="0" fontId="5" fillId="0" borderId="8" xfId="0" applyFont="1" applyBorder="1" applyAlignment="1" applyProtection="1">
      <alignment horizontal="center"/>
      <protection locked="0"/>
    </xf>
    <xf numFmtId="2" fontId="8" fillId="0" borderId="36" xfId="0" applyNumberFormat="1" applyFont="1" applyBorder="1" applyAlignment="1" applyProtection="1">
      <alignment horizontal="center" vertical="center"/>
      <protection locked="0"/>
    </xf>
    <xf numFmtId="2" fontId="8" fillId="0" borderId="38" xfId="0" applyNumberFormat="1" applyFont="1" applyBorder="1" applyAlignment="1" applyProtection="1">
      <alignment horizontal="center" vertical="center"/>
      <protection locked="0"/>
    </xf>
    <xf numFmtId="2" fontId="8" fillId="0" borderId="8" xfId="0" applyNumberFormat="1" applyFont="1" applyBorder="1" applyAlignment="1" applyProtection="1">
      <alignment horizontal="center" vertical="center"/>
      <protection locked="0"/>
    </xf>
    <xf numFmtId="0" fontId="0" fillId="2" borderId="12" xfId="0" applyFill="1" applyBorder="1"/>
    <xf numFmtId="0" fontId="0" fillId="2" borderId="13" xfId="0" applyFill="1" applyBorder="1"/>
    <xf numFmtId="0" fontId="8" fillId="2" borderId="28" xfId="0" applyFont="1" applyFill="1" applyBorder="1"/>
    <xf numFmtId="0" fontId="8" fillId="2" borderId="0" xfId="0" applyFont="1" applyFill="1"/>
    <xf numFmtId="0" fontId="8" fillId="2" borderId="29" xfId="0" applyFont="1" applyFill="1" applyBorder="1"/>
    <xf numFmtId="0" fontId="10"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8" xfId="0" applyFont="1" applyFill="1" applyBorder="1" applyAlignment="1">
      <alignment horizontal="center" vertical="center"/>
    </xf>
    <xf numFmtId="0" fontId="11" fillId="2" borderId="1" xfId="0" applyFont="1" applyFill="1" applyBorder="1" applyAlignment="1">
      <alignment horizontal="center" vertical="center"/>
    </xf>
    <xf numFmtId="0" fontId="0" fillId="2" borderId="28" xfId="0" applyFill="1" applyBorder="1"/>
    <xf numFmtId="0" fontId="0" fillId="2" borderId="29" xfId="0" applyFill="1" applyBorder="1"/>
    <xf numFmtId="0" fontId="0" fillId="2" borderId="14" xfId="0" applyFill="1" applyBorder="1"/>
    <xf numFmtId="0" fontId="0" fillId="2" borderId="31" xfId="0" applyFill="1" applyBorder="1"/>
    <xf numFmtId="0" fontId="0" fillId="2" borderId="15" xfId="0" applyFill="1" applyBorder="1"/>
    <xf numFmtId="0" fontId="22" fillId="2" borderId="28" xfId="0" applyFont="1" applyFill="1" applyBorder="1"/>
    <xf numFmtId="0" fontId="22" fillId="2" borderId="29" xfId="0" applyFont="1" applyFill="1" applyBorder="1"/>
    <xf numFmtId="0" fontId="22" fillId="2" borderId="0" xfId="0" applyFont="1" applyFill="1"/>
    <xf numFmtId="0" fontId="23" fillId="2" borderId="28" xfId="0" applyFont="1" applyFill="1" applyBorder="1"/>
    <xf numFmtId="0" fontId="24" fillId="2" borderId="0" xfId="0" applyFont="1" applyFill="1" applyAlignment="1">
      <alignment horizontal="center"/>
    </xf>
    <xf numFmtId="0" fontId="23" fillId="2" borderId="29" xfId="0" applyFont="1" applyFill="1" applyBorder="1"/>
    <xf numFmtId="0" fontId="23" fillId="2" borderId="0" xfId="0" applyFont="1" applyFill="1"/>
    <xf numFmtId="0" fontId="25" fillId="2" borderId="28" xfId="0" applyFont="1" applyFill="1" applyBorder="1"/>
    <xf numFmtId="0" fontId="26" fillId="2" borderId="1" xfId="0" applyFont="1" applyFill="1" applyBorder="1" applyAlignment="1">
      <alignment horizontal="center"/>
    </xf>
    <xf numFmtId="0" fontId="25" fillId="2" borderId="1" xfId="0" applyFont="1" applyFill="1" applyBorder="1" applyAlignment="1">
      <alignment horizontal="center"/>
    </xf>
    <xf numFmtId="0" fontId="25" fillId="2" borderId="0" xfId="0" applyFont="1" applyFill="1"/>
    <xf numFmtId="0" fontId="25" fillId="2" borderId="29" xfId="0" applyFont="1" applyFill="1" applyBorder="1"/>
    <xf numFmtId="0" fontId="27" fillId="2" borderId="13" xfId="0" applyFont="1" applyFill="1" applyBorder="1" applyAlignment="1">
      <alignment horizontal="center" vertical="center" wrapText="1"/>
    </xf>
    <xf numFmtId="0" fontId="27" fillId="2" borderId="8" xfId="0" applyFont="1" applyFill="1" applyBorder="1" applyAlignment="1">
      <alignment horizontal="center" vertical="center"/>
    </xf>
    <xf numFmtId="2" fontId="0" fillId="0" borderId="0" xfId="0" applyNumberFormat="1"/>
    <xf numFmtId="0" fontId="27" fillId="2" borderId="15" xfId="0" applyFont="1" applyFill="1" applyBorder="1" applyAlignment="1">
      <alignment horizontal="center" vertical="center" wrapText="1"/>
    </xf>
    <xf numFmtId="0" fontId="25" fillId="2" borderId="1" xfId="0" applyFont="1" applyFill="1" applyBorder="1" applyAlignment="1">
      <alignment horizontal="center" wrapText="1"/>
    </xf>
    <xf numFmtId="0" fontId="11" fillId="0" borderId="8" xfId="0" applyFont="1" applyBorder="1" applyAlignment="1" applyProtection="1">
      <alignment horizontal="center" vertical="center"/>
      <protection locked="0"/>
    </xf>
    <xf numFmtId="0" fontId="30" fillId="3" borderId="1" xfId="0" applyFont="1" applyFill="1" applyBorder="1" applyAlignment="1">
      <alignment horizontal="center"/>
    </xf>
    <xf numFmtId="0" fontId="25" fillId="4" borderId="1" xfId="0" applyFont="1" applyFill="1" applyBorder="1" applyAlignment="1">
      <alignment horizontal="center"/>
    </xf>
    <xf numFmtId="0" fontId="25" fillId="5" borderId="0" xfId="0" applyFont="1" applyFill="1"/>
    <xf numFmtId="0" fontId="25" fillId="4" borderId="1" xfId="0" applyFont="1" applyFill="1" applyBorder="1" applyAlignment="1">
      <alignment horizontal="center" wrapText="1"/>
    </xf>
    <xf numFmtId="0" fontId="31" fillId="3" borderId="13" xfId="0" applyFont="1" applyFill="1" applyBorder="1" applyAlignment="1">
      <alignment horizontal="center" vertical="center" wrapText="1"/>
    </xf>
    <xf numFmtId="0" fontId="31" fillId="3" borderId="15" xfId="0" applyFont="1" applyFill="1" applyBorder="1" applyAlignment="1">
      <alignment horizontal="center" vertical="center" wrapText="1"/>
    </xf>
    <xf numFmtId="0" fontId="31" fillId="3" borderId="15" xfId="0" applyFont="1" applyFill="1" applyBorder="1" applyAlignment="1">
      <alignment horizontal="center" vertical="center"/>
    </xf>
    <xf numFmtId="0" fontId="31" fillId="3" borderId="1" xfId="0" applyFont="1" applyFill="1" applyBorder="1" applyAlignment="1">
      <alignment horizontal="center" vertical="center"/>
    </xf>
    <xf numFmtId="0" fontId="29" fillId="3" borderId="1" xfId="0" applyFont="1" applyFill="1" applyBorder="1" applyAlignment="1">
      <alignment horizontal="center" vertical="center" wrapText="1"/>
    </xf>
    <xf numFmtId="0" fontId="29" fillId="3" borderId="8"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8" fillId="2" borderId="0" xfId="0" applyFont="1" applyFill="1" applyAlignment="1">
      <alignment wrapText="1"/>
    </xf>
    <xf numFmtId="0" fontId="10" fillId="2" borderId="0" xfId="0" applyFont="1" applyFill="1" applyAlignment="1">
      <alignment horizontal="center" vertical="center"/>
    </xf>
    <xf numFmtId="0" fontId="10" fillId="5" borderId="0" xfId="0" applyFont="1" applyFill="1" applyAlignment="1">
      <alignment horizontal="center" vertical="center"/>
    </xf>
    <xf numFmtId="0" fontId="28" fillId="2" borderId="0" xfId="0" applyFont="1" applyFill="1"/>
    <xf numFmtId="0" fontId="32" fillId="2" borderId="0" xfId="0" applyFont="1" applyFill="1"/>
    <xf numFmtId="0" fontId="4" fillId="4" borderId="7" xfId="0" quotePrefix="1" applyFont="1" applyFill="1" applyBorder="1" applyAlignment="1">
      <alignment horizontal="center" vertical="center"/>
    </xf>
    <xf numFmtId="0" fontId="0" fillId="0" borderId="0" xfId="0" applyAlignment="1">
      <alignment wrapText="1"/>
    </xf>
    <xf numFmtId="0" fontId="27" fillId="2" borderId="16" xfId="0" applyFont="1" applyFill="1" applyBorder="1" applyAlignment="1">
      <alignment horizontal="center" vertical="center" wrapText="1"/>
    </xf>
    <xf numFmtId="0" fontId="27" fillId="2" borderId="15" xfId="0" applyFont="1" applyFill="1" applyBorder="1" applyAlignment="1">
      <alignment horizontal="center" vertical="center"/>
    </xf>
    <xf numFmtId="0" fontId="27" fillId="2" borderId="0" xfId="0" applyFont="1" applyFill="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1" xfId="0" applyFont="1" applyFill="1" applyBorder="1" applyAlignment="1">
      <alignment horizontal="center"/>
    </xf>
    <xf numFmtId="0" fontId="6" fillId="3" borderId="16" xfId="0" applyFont="1" applyFill="1" applyBorder="1" applyAlignment="1">
      <alignment horizontal="center" vertical="center" wrapText="1"/>
    </xf>
    <xf numFmtId="0" fontId="6" fillId="3" borderId="21"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0" fontId="34" fillId="0" borderId="0" xfId="0" applyFont="1" applyAlignment="1">
      <alignment horizontal="left" wrapText="1"/>
    </xf>
    <xf numFmtId="0" fontId="22" fillId="2" borderId="19" xfId="0" applyFont="1" applyFill="1" applyBorder="1" applyAlignment="1">
      <alignment horizontal="center"/>
    </xf>
    <xf numFmtId="0" fontId="22" fillId="2" borderId="27" xfId="0" applyFont="1" applyFill="1" applyBorder="1" applyAlignment="1">
      <alignment horizontal="center"/>
    </xf>
    <xf numFmtId="0" fontId="22" fillId="2" borderId="20" xfId="0" applyFont="1" applyFill="1" applyBorder="1" applyAlignment="1">
      <alignment horizontal="center"/>
    </xf>
    <xf numFmtId="0" fontId="27" fillId="2" borderId="12" xfId="0" applyFont="1" applyFill="1" applyBorder="1" applyAlignment="1">
      <alignment horizontal="center" vertical="center"/>
    </xf>
    <xf numFmtId="0" fontId="27" fillId="2" borderId="30" xfId="0" applyFont="1" applyFill="1" applyBorder="1" applyAlignment="1">
      <alignment horizontal="center" vertical="center"/>
    </xf>
    <xf numFmtId="0" fontId="27" fillId="2" borderId="13" xfId="0" applyFont="1" applyFill="1" applyBorder="1" applyAlignment="1">
      <alignment horizontal="center" vertical="center"/>
    </xf>
    <xf numFmtId="0" fontId="27" fillId="2" borderId="14" xfId="0" applyFont="1" applyFill="1" applyBorder="1" applyAlignment="1">
      <alignment horizontal="center" vertical="center"/>
    </xf>
    <xf numFmtId="0" fontId="27" fillId="2" borderId="31" xfId="0" applyFont="1" applyFill="1" applyBorder="1" applyAlignment="1">
      <alignment horizontal="center" vertical="center"/>
    </xf>
    <xf numFmtId="0" fontId="27" fillId="2" borderId="15"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16"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0" xfId="0" applyFont="1" applyFill="1" applyAlignment="1">
      <alignment horizontal="center" vertical="center"/>
    </xf>
    <xf numFmtId="0" fontId="31" fillId="3" borderId="16"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12" fillId="3" borderId="1" xfId="0" applyFont="1" applyFill="1" applyBorder="1" applyAlignment="1">
      <alignment horizontal="center" vertical="center"/>
    </xf>
    <xf numFmtId="0" fontId="5" fillId="0" borderId="1" xfId="0" applyFont="1" applyBorder="1" applyAlignment="1" applyProtection="1">
      <alignment horizontal="left" vertical="top"/>
      <protection locked="0"/>
    </xf>
    <xf numFmtId="0" fontId="6" fillId="3" borderId="1" xfId="0" applyFont="1" applyFill="1" applyBorder="1" applyAlignment="1">
      <alignment horizontal="center" vertical="center"/>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5" fillId="0" borderId="9" xfId="0" applyFont="1" applyBorder="1" applyAlignment="1" applyProtection="1">
      <alignment horizontal="center" vertical="top"/>
      <protection locked="0"/>
    </xf>
    <xf numFmtId="0" fontId="5" fillId="0" borderId="17" xfId="0" applyFont="1" applyBorder="1" applyAlignment="1" applyProtection="1">
      <alignment horizontal="center" vertical="top"/>
      <protection locked="0"/>
    </xf>
    <xf numFmtId="0" fontId="5" fillId="0" borderId="18" xfId="0" applyFont="1" applyBorder="1" applyAlignment="1" applyProtection="1">
      <alignment horizontal="center" vertical="top"/>
      <protection locked="0"/>
    </xf>
    <xf numFmtId="0" fontId="12" fillId="3" borderId="9" xfId="0" applyFont="1" applyFill="1" applyBorder="1" applyAlignment="1">
      <alignment horizontal="center" vertical="center"/>
    </xf>
    <xf numFmtId="0" fontId="12" fillId="3" borderId="17"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0" xfId="0" applyFont="1" applyFill="1" applyAlignment="1">
      <alignment horizontal="center" vertical="center"/>
    </xf>
    <xf numFmtId="0" fontId="7" fillId="3" borderId="29"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15" xfId="0" applyFont="1" applyFill="1" applyBorder="1" applyAlignment="1">
      <alignment horizontal="center" vertical="center"/>
    </xf>
    <xf numFmtId="0" fontId="6" fillId="3" borderId="8"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3"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12" fillId="3" borderId="28" xfId="0" applyFont="1" applyFill="1" applyBorder="1" applyAlignment="1">
      <alignment horizontal="center" vertical="center"/>
    </xf>
    <xf numFmtId="0" fontId="12" fillId="3" borderId="0" xfId="0" applyFont="1" applyFill="1" applyAlignment="1">
      <alignment horizontal="center" vertical="center"/>
    </xf>
    <xf numFmtId="0" fontId="7" fillId="3" borderId="0" xfId="0" applyFont="1" applyFill="1" applyAlignment="1">
      <alignment horizontal="center" vertical="center" wrapText="1"/>
    </xf>
    <xf numFmtId="0" fontId="5" fillId="0" borderId="1" xfId="0" applyFont="1" applyBorder="1" applyAlignment="1" applyProtection="1">
      <alignment horizontal="center" vertical="top"/>
      <protection locked="0"/>
    </xf>
    <xf numFmtId="0" fontId="6" fillId="3" borderId="1" xfId="0" applyFont="1" applyFill="1" applyBorder="1" applyAlignment="1">
      <alignment horizontal="center"/>
    </xf>
    <xf numFmtId="0" fontId="12" fillId="3" borderId="9"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4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12" fillId="3" borderId="18" xfId="0" applyFont="1" applyFill="1" applyBorder="1" applyAlignment="1">
      <alignment horizontal="center" vertical="center"/>
    </xf>
    <xf numFmtId="0" fontId="7" fillId="3" borderId="12"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12" fillId="3" borderId="47"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Medium9"/>
  <colors>
    <mruColors>
      <color rgb="FFBCDEE8"/>
      <color rgb="FFB7DEE8"/>
      <color rgb="FFBCE8DE"/>
      <color rgb="FF8EB4DE"/>
      <color rgb="FF93BD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06/relationships/vbaProject" Target="vbaProject.bin"/><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10</xdr:row>
      <xdr:rowOff>0</xdr:rowOff>
    </xdr:from>
    <xdr:to>
      <xdr:col>3</xdr:col>
      <xdr:colOff>0</xdr:colOff>
      <xdr:row>15</xdr:row>
      <xdr:rowOff>104775</xdr:rowOff>
    </xdr:to>
    <xdr:grpSp>
      <xdr:nvGrpSpPr>
        <xdr:cNvPr id="4" name="Calendar" hidden="1">
          <a:extLst>
            <a:ext uri="{FF2B5EF4-FFF2-40B4-BE49-F238E27FC236}">
              <a16:creationId xmlns:a16="http://schemas.microsoft.com/office/drawing/2014/main" id="{BA5413F7-7DD2-979A-85E4-5D07007C9210}"/>
            </a:ext>
          </a:extLst>
        </xdr:cNvPr>
        <xdr:cNvGrpSpPr/>
      </xdr:nvGrpSpPr>
      <xdr:grpSpPr>
        <a:xfrm>
          <a:off x="3781425" y="2724150"/>
          <a:ext cx="3962400" cy="3105150"/>
          <a:chOff x="3781425" y="2609850"/>
          <a:chExt cx="3962400" cy="3143250"/>
        </a:xfrm>
      </xdr:grpSpPr>
      <xdr:sp macro="" textlink="">
        <xdr:nvSpPr>
          <xdr:cNvPr id="76" name="Settings" hidden="1">
            <a:extLst>
              <a:ext uri="{FF2B5EF4-FFF2-40B4-BE49-F238E27FC236}">
                <a16:creationId xmlns:a16="http://schemas.microsoft.com/office/drawing/2014/main" id="{00000000-0008-0000-0000-00004C000000}"/>
              </a:ext>
            </a:extLst>
          </xdr:cNvPr>
          <xdr:cNvSpPr/>
        </xdr:nvSpPr>
        <xdr:spPr>
          <a:xfrm rot="21594301">
            <a:off x="3788579" y="5420128"/>
            <a:ext cx="3955246" cy="332972"/>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DayBtn40" textlink="CalPopUp!$F$6">
        <xdr:nvSpPr>
          <xdr:cNvPr id="77" name="40Day" hidden="1">
            <a:extLst>
              <a:ext uri="{FF2B5EF4-FFF2-40B4-BE49-F238E27FC236}">
                <a16:creationId xmlns:a16="http://schemas.microsoft.com/office/drawing/2014/main" id="{00000000-0008-0000-0000-00004D000000}"/>
              </a:ext>
            </a:extLst>
          </xdr:cNvPr>
          <xdr:cNvSpPr/>
        </xdr:nvSpPr>
        <xdr:spPr>
          <a:xfrm rot="21594301">
            <a:off x="6014678" y="4829680"/>
            <a:ext cx="496940"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D49C512-2090-4257-8A36-2BC66ADA5F35}"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41" textlink="CalPopUp!$G$6">
        <xdr:nvSpPr>
          <xdr:cNvPr id="78" name="41Day" hidden="1">
            <a:extLst>
              <a:ext uri="{FF2B5EF4-FFF2-40B4-BE49-F238E27FC236}">
                <a16:creationId xmlns:a16="http://schemas.microsoft.com/office/drawing/2014/main" id="{00000000-0008-0000-0000-00004E000000}"/>
              </a:ext>
            </a:extLst>
          </xdr:cNvPr>
          <xdr:cNvSpPr/>
        </xdr:nvSpPr>
        <xdr:spPr>
          <a:xfrm rot="21594301">
            <a:off x="6520187" y="4829073"/>
            <a:ext cx="486552"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ACBD5C8-FEAF-49ED-B720-29976E4927EF}"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9" textlink="CalPopUp!$E$6">
        <xdr:nvSpPr>
          <xdr:cNvPr id="79" name="39Day" hidden="1">
            <a:extLst>
              <a:ext uri="{FF2B5EF4-FFF2-40B4-BE49-F238E27FC236}">
                <a16:creationId xmlns:a16="http://schemas.microsoft.com/office/drawing/2014/main" id="{00000000-0008-0000-0000-00004F000000}"/>
              </a:ext>
            </a:extLst>
          </xdr:cNvPr>
          <xdr:cNvSpPr/>
        </xdr:nvSpPr>
        <xdr:spPr>
          <a:xfrm rot="21594301">
            <a:off x="5517213" y="4830288"/>
            <a:ext cx="486552"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0854F3A-4611-447D-9124-5AFEFF56C36A}"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8" textlink="CalPopUp!$D$6">
        <xdr:nvSpPr>
          <xdr:cNvPr id="80" name="38Day" hidden="1">
            <a:extLst>
              <a:ext uri="{FF2B5EF4-FFF2-40B4-BE49-F238E27FC236}">
                <a16:creationId xmlns:a16="http://schemas.microsoft.com/office/drawing/2014/main" id="{00000000-0008-0000-0000-000050000000}"/>
              </a:ext>
            </a:extLst>
          </xdr:cNvPr>
          <xdr:cNvSpPr/>
        </xdr:nvSpPr>
        <xdr:spPr>
          <a:xfrm rot="21594301">
            <a:off x="5015013" y="4830892"/>
            <a:ext cx="49023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1E51B0E-FF81-47BE-A30D-E6F3C5141883}" type="TxLink">
              <a:rPr lang="en-US" sz="1000" b="0" i="0" u="none" strike="noStrike">
                <a:solidFill>
                  <a:srgbClr val="000000"/>
                </a:solidFill>
                <a:latin typeface="Arial"/>
                <a:cs typeface="Arial"/>
              </a:rPr>
              <a:pPr algn="r"/>
              <a:t> </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42" textlink="CalPopUp!$H$6">
        <xdr:nvSpPr>
          <xdr:cNvPr id="81" name="42Day" hidden="1">
            <a:extLst>
              <a:ext uri="{FF2B5EF4-FFF2-40B4-BE49-F238E27FC236}">
                <a16:creationId xmlns:a16="http://schemas.microsoft.com/office/drawing/2014/main" id="{00000000-0008-0000-0000-000051000000}"/>
              </a:ext>
            </a:extLst>
          </xdr:cNvPr>
          <xdr:cNvSpPr/>
        </xdr:nvSpPr>
        <xdr:spPr>
          <a:xfrm rot="21594301">
            <a:off x="7020079" y="4828465"/>
            <a:ext cx="495986"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039F07CE-1AC9-4694-8449-9EA01C9B9F83}"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7" textlink="CalPopUp!$C$6">
        <xdr:nvSpPr>
          <xdr:cNvPr id="82" name="37Day" hidden="1">
            <a:extLst>
              <a:ext uri="{FF2B5EF4-FFF2-40B4-BE49-F238E27FC236}">
                <a16:creationId xmlns:a16="http://schemas.microsoft.com/office/drawing/2014/main" id="{00000000-0008-0000-0000-000052000000}"/>
              </a:ext>
            </a:extLst>
          </xdr:cNvPr>
          <xdr:cNvSpPr/>
        </xdr:nvSpPr>
        <xdr:spPr>
          <a:xfrm rot="21594301">
            <a:off x="4512300" y="4831503"/>
            <a:ext cx="486552"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5FFBFE8-D7DC-4E54-B0DB-B5109ABD23AB}"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6" textlink="CalPopUp!$B$6">
        <xdr:nvSpPr>
          <xdr:cNvPr id="83" name="36Day" hidden="1">
            <a:extLst>
              <a:ext uri="{FF2B5EF4-FFF2-40B4-BE49-F238E27FC236}">
                <a16:creationId xmlns:a16="http://schemas.microsoft.com/office/drawing/2014/main" id="{00000000-0008-0000-0000-000053000000}"/>
              </a:ext>
            </a:extLst>
          </xdr:cNvPr>
          <xdr:cNvSpPr/>
        </xdr:nvSpPr>
        <xdr:spPr>
          <a:xfrm rot="21594301">
            <a:off x="4012828" y="4832109"/>
            <a:ext cx="488181"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0C14409-8C99-4335-A4C9-235E1735353B}"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84" name="CalBack" hidden="1">
            <a:extLst>
              <a:ext uri="{FF2B5EF4-FFF2-40B4-BE49-F238E27FC236}">
                <a16:creationId xmlns:a16="http://schemas.microsoft.com/office/drawing/2014/main" id="{00000000-0008-0000-0000-000054000000}"/>
              </a:ext>
            </a:extLst>
          </xdr:cNvPr>
          <xdr:cNvSpPr/>
        </xdr:nvSpPr>
        <xdr:spPr>
          <a:xfrm rot="21594301">
            <a:off x="3781425" y="2609850"/>
            <a:ext cx="3955246" cy="2796966"/>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CalPopUp!$A$5">
        <xdr:nvSpPr>
          <xdr:cNvPr id="85" name="MonthYear" hidden="1">
            <a:extLst>
              <a:ext uri="{FF2B5EF4-FFF2-40B4-BE49-F238E27FC236}">
                <a16:creationId xmlns:a16="http://schemas.microsoft.com/office/drawing/2014/main" id="{00000000-0008-0000-0000-000055000000}"/>
              </a:ext>
            </a:extLst>
          </xdr:cNvPr>
          <xdr:cNvSpPr txBox="1"/>
        </xdr:nvSpPr>
        <xdr:spPr>
          <a:xfrm rot="21594301">
            <a:off x="4322473" y="2890216"/>
            <a:ext cx="2874432" cy="2663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ctr"/>
            <a:fld id="{499256EA-1E97-441C-9936-765C22AE921E}" type="TxLink">
              <a:rPr lang="en-US" sz="1000" b="0" i="0" u="none" strike="noStrike">
                <a:solidFill>
                  <a:srgbClr val="000000"/>
                </a:solidFill>
                <a:latin typeface="Arial"/>
                <a:cs typeface="Arial"/>
              </a:rPr>
              <a:pPr algn="ctr"/>
              <a:t>March 2023</a:t>
            </a:fld>
            <a:endParaRPr lang="en-US" sz="1100" b="1">
              <a:solidFill>
                <a:schemeClr val="tx1">
                  <a:lumMod val="75000"/>
                  <a:lumOff val="25000"/>
                </a:schemeClr>
              </a:solidFill>
            </a:endParaRPr>
          </a:p>
        </xdr:txBody>
      </xdr:sp>
      <xdr:sp macro="" textlink="">
        <xdr:nvSpPr>
          <xdr:cNvPr id="86" name="CalBorder" hidden="1">
            <a:extLst>
              <a:ext uri="{FF2B5EF4-FFF2-40B4-BE49-F238E27FC236}">
                <a16:creationId xmlns:a16="http://schemas.microsoft.com/office/drawing/2014/main" id="{00000000-0008-0000-0000-000056000000}"/>
              </a:ext>
            </a:extLst>
          </xdr:cNvPr>
          <xdr:cNvSpPr/>
        </xdr:nvSpPr>
        <xdr:spPr>
          <a:xfrm rot="21594301">
            <a:off x="3981390" y="2849165"/>
            <a:ext cx="3560984" cy="2282650"/>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DayBtn1" textlink="CalPopUp!$B$1">
        <xdr:nvSpPr>
          <xdr:cNvPr id="87" name="1Day" hidden="1">
            <a:extLst>
              <a:ext uri="{FF2B5EF4-FFF2-40B4-BE49-F238E27FC236}">
                <a16:creationId xmlns:a16="http://schemas.microsoft.com/office/drawing/2014/main" id="{00000000-0008-0000-0000-000057000000}"/>
              </a:ext>
            </a:extLst>
          </xdr:cNvPr>
          <xdr:cNvSpPr/>
        </xdr:nvSpPr>
        <xdr:spPr>
          <a:xfrm rot="21594301">
            <a:off x="4009489" y="3452097"/>
            <a:ext cx="48774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C90550E-1E68-4E5A-ABFC-C05F00CB417D}"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 textlink="CalPopUp!$D$1">
        <xdr:nvSpPr>
          <xdr:cNvPr id="88" name="3Day" hidden="1">
            <a:extLst>
              <a:ext uri="{FF2B5EF4-FFF2-40B4-BE49-F238E27FC236}">
                <a16:creationId xmlns:a16="http://schemas.microsoft.com/office/drawing/2014/main" id="{00000000-0008-0000-0000-000058000000}"/>
              </a:ext>
            </a:extLst>
          </xdr:cNvPr>
          <xdr:cNvSpPr/>
        </xdr:nvSpPr>
        <xdr:spPr>
          <a:xfrm rot="21594301">
            <a:off x="5010772" y="3450883"/>
            <a:ext cx="489794"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8D5B13A-1577-4E27-A480-16B80D84689A}" type="TxLink">
              <a:rPr lang="en-US" sz="1000" b="0" i="0" u="none" strike="noStrike">
                <a:solidFill>
                  <a:srgbClr val="000000"/>
                </a:solidFill>
                <a:latin typeface="Arial"/>
                <a:cs typeface="Arial"/>
              </a:rPr>
              <a:pPr algn="r"/>
              <a:t> </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14" textlink="CalPopUp!$H$2">
        <xdr:nvSpPr>
          <xdr:cNvPr id="89" name="14Day" hidden="1">
            <a:extLst>
              <a:ext uri="{FF2B5EF4-FFF2-40B4-BE49-F238E27FC236}">
                <a16:creationId xmlns:a16="http://schemas.microsoft.com/office/drawing/2014/main" id="{00000000-0008-0000-0000-000059000000}"/>
              </a:ext>
            </a:extLst>
          </xdr:cNvPr>
          <xdr:cNvSpPr/>
        </xdr:nvSpPr>
        <xdr:spPr>
          <a:xfrm rot="21594301">
            <a:off x="7011782" y="3723885"/>
            <a:ext cx="495540"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E4300B3-32DE-4296-8187-A1DA2B51A3E1}" type="TxLink">
              <a:rPr lang="en-US" sz="1000" b="0" i="0" u="none" strike="noStrike">
                <a:solidFill>
                  <a:srgbClr val="000000"/>
                </a:solidFill>
                <a:latin typeface="Arial"/>
                <a:cs typeface="Arial"/>
              </a:rPr>
              <a:pPr algn="r"/>
              <a:t>11</a:t>
            </a:fld>
            <a:endParaRPr lang="en-US" sz="900" b="0">
              <a:solidFill>
                <a:schemeClr val="tx1">
                  <a:lumMod val="85000"/>
                  <a:lumOff val="15000"/>
                </a:schemeClr>
              </a:solidFill>
              <a:latin typeface="Tahoma" pitchFamily="34" charset="0"/>
              <a:cs typeface="Tahoma" pitchFamily="34" charset="0"/>
            </a:endParaRPr>
          </a:p>
        </xdr:txBody>
      </xdr:sp>
      <xdr:sp macro="DayBtn7" textlink="CalPopUp!$H$1">
        <xdr:nvSpPr>
          <xdr:cNvPr id="90" name="7Day" hidden="1">
            <a:extLst>
              <a:ext uri="{FF2B5EF4-FFF2-40B4-BE49-F238E27FC236}">
                <a16:creationId xmlns:a16="http://schemas.microsoft.com/office/drawing/2014/main" id="{00000000-0008-0000-0000-00005A000000}"/>
              </a:ext>
            </a:extLst>
          </xdr:cNvPr>
          <xdr:cNvSpPr/>
        </xdr:nvSpPr>
        <xdr:spPr>
          <a:xfrm rot="21594301">
            <a:off x="7011157" y="3448460"/>
            <a:ext cx="495540"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B21B95F-E2ED-44DB-A408-5AB4D840CD49}" type="TxLink">
              <a:rPr lang="en-US" sz="1000" b="0" i="0" u="none" strike="noStrike">
                <a:solidFill>
                  <a:srgbClr val="000000"/>
                </a:solidFill>
                <a:latin typeface="Arial"/>
                <a:cs typeface="Arial"/>
              </a:rPr>
              <a:pPr algn="r"/>
              <a:t>4</a:t>
            </a:fld>
            <a:endParaRPr lang="en-US" sz="900" b="0">
              <a:solidFill>
                <a:schemeClr val="tx1">
                  <a:lumMod val="85000"/>
                  <a:lumOff val="15000"/>
                </a:schemeClr>
              </a:solidFill>
              <a:latin typeface="Tahoma" pitchFamily="34" charset="0"/>
              <a:cs typeface="Tahoma" pitchFamily="34" charset="0"/>
            </a:endParaRPr>
          </a:p>
        </xdr:txBody>
      </xdr:sp>
      <xdr:sp macro="DayBtn4" textlink="CalPopUp!$E$1">
        <xdr:nvSpPr>
          <xdr:cNvPr id="91" name="4Day" hidden="1">
            <a:extLst>
              <a:ext uri="{FF2B5EF4-FFF2-40B4-BE49-F238E27FC236}">
                <a16:creationId xmlns:a16="http://schemas.microsoft.com/office/drawing/2014/main" id="{00000000-0008-0000-0000-00005B000000}"/>
              </a:ext>
            </a:extLst>
          </xdr:cNvPr>
          <xdr:cNvSpPr/>
        </xdr:nvSpPr>
        <xdr:spPr>
          <a:xfrm rot="21594301">
            <a:off x="5512518" y="3450279"/>
            <a:ext cx="48611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99C3801-0A81-4CB2-81E6-69C1F9EF4084}" type="TxLink">
              <a:rPr lang="en-US" sz="1000" b="0" i="0" u="none" strike="noStrike">
                <a:solidFill>
                  <a:srgbClr val="000000"/>
                </a:solidFill>
                <a:latin typeface="Arial"/>
                <a:cs typeface="Arial"/>
              </a:rPr>
              <a:pPr algn="r"/>
              <a:t>1</a:t>
            </a:fld>
            <a:endParaRPr lang="en-US" sz="900" b="0">
              <a:solidFill>
                <a:schemeClr val="tx1">
                  <a:lumMod val="85000"/>
                  <a:lumOff val="15000"/>
                </a:schemeClr>
              </a:solidFill>
              <a:latin typeface="Tahoma" pitchFamily="34" charset="0"/>
              <a:cs typeface="Tahoma" pitchFamily="34" charset="0"/>
            </a:endParaRPr>
          </a:p>
        </xdr:txBody>
      </xdr:sp>
      <xdr:sp macro="DayBtn2" textlink="CalPopUp!$C$1">
        <xdr:nvSpPr>
          <xdr:cNvPr id="92" name="2Day" hidden="1">
            <a:extLst>
              <a:ext uri="{FF2B5EF4-FFF2-40B4-BE49-F238E27FC236}">
                <a16:creationId xmlns:a16="http://schemas.microsoft.com/office/drawing/2014/main" id="{00000000-0008-0000-0000-00005C000000}"/>
              </a:ext>
            </a:extLst>
          </xdr:cNvPr>
          <xdr:cNvSpPr/>
        </xdr:nvSpPr>
        <xdr:spPr>
          <a:xfrm rot="21594301">
            <a:off x="4508508" y="3451494"/>
            <a:ext cx="486115"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5690666-B777-4540-AD15-7A7E7137B10B}"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5" textlink="CalPopUp!$F$1">
        <xdr:nvSpPr>
          <xdr:cNvPr id="93" name="5Day" hidden="1">
            <a:extLst>
              <a:ext uri="{FF2B5EF4-FFF2-40B4-BE49-F238E27FC236}">
                <a16:creationId xmlns:a16="http://schemas.microsoft.com/office/drawing/2014/main" id="{00000000-0008-0000-0000-00005D000000}"/>
              </a:ext>
            </a:extLst>
          </xdr:cNvPr>
          <xdr:cNvSpPr/>
        </xdr:nvSpPr>
        <xdr:spPr>
          <a:xfrm rot="21594301">
            <a:off x="6006658" y="3449675"/>
            <a:ext cx="495540"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5AF77A7-08E2-4F31-AB2E-2D64B05A80FA}" type="TxLink">
              <a:rPr lang="en-US" sz="1000" b="0" i="0" u="none" strike="noStrike">
                <a:solidFill>
                  <a:srgbClr val="000000"/>
                </a:solidFill>
                <a:latin typeface="Arial"/>
                <a:cs typeface="Arial"/>
              </a:rPr>
              <a:pPr algn="r"/>
              <a:t>2</a:t>
            </a:fld>
            <a:endParaRPr lang="en-US" sz="900" b="0">
              <a:solidFill>
                <a:schemeClr val="tx1">
                  <a:lumMod val="85000"/>
                  <a:lumOff val="15000"/>
                </a:schemeClr>
              </a:solidFill>
              <a:latin typeface="Tahoma" pitchFamily="34" charset="0"/>
              <a:cs typeface="Tahoma" pitchFamily="34" charset="0"/>
            </a:endParaRPr>
          </a:p>
        </xdr:txBody>
      </xdr:sp>
      <xdr:sp macro="DayBtn8" textlink="CalPopUp!$B$2">
        <xdr:nvSpPr>
          <xdr:cNvPr id="94" name="8Day" hidden="1">
            <a:extLst>
              <a:ext uri="{FF2B5EF4-FFF2-40B4-BE49-F238E27FC236}">
                <a16:creationId xmlns:a16="http://schemas.microsoft.com/office/drawing/2014/main" id="{00000000-0008-0000-0000-00005E000000}"/>
              </a:ext>
            </a:extLst>
          </xdr:cNvPr>
          <xdr:cNvSpPr/>
        </xdr:nvSpPr>
        <xdr:spPr>
          <a:xfrm rot="21594301">
            <a:off x="4010116" y="3727522"/>
            <a:ext cx="48774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420B1B0-A971-43E4-9540-B961CBA24337}" type="TxLink">
              <a:rPr lang="en-US" sz="1000" b="0" i="0" u="none" strike="noStrike">
                <a:solidFill>
                  <a:srgbClr val="000000"/>
                </a:solidFill>
                <a:latin typeface="Arial"/>
                <a:cs typeface="Arial"/>
              </a:rPr>
              <a:pPr algn="r"/>
              <a:t>5</a:t>
            </a:fld>
            <a:endParaRPr lang="en-US" sz="900" b="0">
              <a:solidFill>
                <a:schemeClr val="tx1">
                  <a:lumMod val="85000"/>
                  <a:lumOff val="15000"/>
                </a:schemeClr>
              </a:solidFill>
              <a:latin typeface="Tahoma" pitchFamily="34" charset="0"/>
              <a:cs typeface="Tahoma" pitchFamily="34" charset="0"/>
            </a:endParaRPr>
          </a:p>
        </xdr:txBody>
      </xdr:sp>
      <xdr:sp macro="DayBtn10" textlink="CalPopUp!$D$2">
        <xdr:nvSpPr>
          <xdr:cNvPr id="95" name="10Day" hidden="1">
            <a:extLst>
              <a:ext uri="{FF2B5EF4-FFF2-40B4-BE49-F238E27FC236}">
                <a16:creationId xmlns:a16="http://schemas.microsoft.com/office/drawing/2014/main" id="{00000000-0008-0000-0000-00005F000000}"/>
              </a:ext>
            </a:extLst>
          </xdr:cNvPr>
          <xdr:cNvSpPr/>
        </xdr:nvSpPr>
        <xdr:spPr>
          <a:xfrm rot="21594301">
            <a:off x="5011397" y="3726310"/>
            <a:ext cx="489794"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DAC6E11-2BE9-470E-A068-971004C029F0}" type="TxLink">
              <a:rPr lang="en-US" sz="1000" b="0" i="0" u="none" strike="noStrike">
                <a:solidFill>
                  <a:srgbClr val="000000"/>
                </a:solidFill>
                <a:latin typeface="Arial"/>
                <a:cs typeface="Arial"/>
              </a:rPr>
              <a:pPr algn="r"/>
              <a:t>7</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6" textlink="CalPopUp!$G$1">
        <xdr:nvSpPr>
          <xdr:cNvPr id="96" name="6Day" hidden="1">
            <a:extLst>
              <a:ext uri="{FF2B5EF4-FFF2-40B4-BE49-F238E27FC236}">
                <a16:creationId xmlns:a16="http://schemas.microsoft.com/office/drawing/2014/main" id="{00000000-0008-0000-0000-000060000000}"/>
              </a:ext>
            </a:extLst>
          </xdr:cNvPr>
          <xdr:cNvSpPr/>
        </xdr:nvSpPr>
        <xdr:spPr>
          <a:xfrm rot="21594301">
            <a:off x="6511714" y="3449068"/>
            <a:ext cx="48611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886E54A-854A-47FE-8B06-8B2C665E55F4}" type="TxLink">
              <a:rPr lang="en-US" sz="1000" b="0" i="0" u="none" strike="noStrike">
                <a:solidFill>
                  <a:srgbClr val="000000"/>
                </a:solidFill>
                <a:latin typeface="Arial"/>
                <a:cs typeface="Arial"/>
              </a:rPr>
              <a:pPr algn="r"/>
              <a:t>3</a:t>
            </a:fld>
            <a:endParaRPr lang="en-US" sz="900" b="0">
              <a:solidFill>
                <a:schemeClr val="tx1">
                  <a:lumMod val="85000"/>
                  <a:lumOff val="15000"/>
                </a:schemeClr>
              </a:solidFill>
              <a:latin typeface="Tahoma" pitchFamily="34" charset="0"/>
              <a:cs typeface="Tahoma" pitchFamily="34" charset="0"/>
            </a:endParaRPr>
          </a:p>
        </xdr:txBody>
      </xdr:sp>
      <xdr:sp macro="DayBtn13" textlink="CalPopUp!$G$2">
        <xdr:nvSpPr>
          <xdr:cNvPr id="97" name="13Day" hidden="1">
            <a:extLst>
              <a:ext uri="{FF2B5EF4-FFF2-40B4-BE49-F238E27FC236}">
                <a16:creationId xmlns:a16="http://schemas.microsoft.com/office/drawing/2014/main" id="{00000000-0008-0000-0000-000061000000}"/>
              </a:ext>
            </a:extLst>
          </xdr:cNvPr>
          <xdr:cNvSpPr/>
        </xdr:nvSpPr>
        <xdr:spPr>
          <a:xfrm rot="21594301">
            <a:off x="6512340" y="3724495"/>
            <a:ext cx="48611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B523B07-1B43-4A02-93AA-85DD19D221A0}" type="TxLink">
              <a:rPr lang="en-US" sz="1000" b="0" i="0" u="none" strike="noStrike">
                <a:solidFill>
                  <a:srgbClr val="000000"/>
                </a:solidFill>
                <a:latin typeface="Arial"/>
                <a:cs typeface="Arial"/>
              </a:rPr>
              <a:pPr algn="r"/>
              <a:t>10</a:t>
            </a:fld>
            <a:endParaRPr lang="en-US" sz="900" b="0">
              <a:solidFill>
                <a:schemeClr val="tx1">
                  <a:lumMod val="85000"/>
                  <a:lumOff val="15000"/>
                </a:schemeClr>
              </a:solidFill>
              <a:latin typeface="Tahoma" pitchFamily="34" charset="0"/>
              <a:cs typeface="Tahoma" pitchFamily="34" charset="0"/>
            </a:endParaRPr>
          </a:p>
        </xdr:txBody>
      </xdr:sp>
      <xdr:sp macro="DayBtn11" textlink="CalPopUp!$E$2">
        <xdr:nvSpPr>
          <xdr:cNvPr id="98" name="11Day" hidden="1">
            <a:extLst>
              <a:ext uri="{FF2B5EF4-FFF2-40B4-BE49-F238E27FC236}">
                <a16:creationId xmlns:a16="http://schemas.microsoft.com/office/drawing/2014/main" id="{00000000-0008-0000-0000-000062000000}"/>
              </a:ext>
            </a:extLst>
          </xdr:cNvPr>
          <xdr:cNvSpPr/>
        </xdr:nvSpPr>
        <xdr:spPr>
          <a:xfrm rot="21594301">
            <a:off x="5513145" y="3725703"/>
            <a:ext cx="48611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9662D09-36E8-414A-A319-8C48C5DC7730}" type="TxLink">
              <a:rPr lang="en-US" sz="1000" b="0" i="0" u="none" strike="noStrike">
                <a:solidFill>
                  <a:srgbClr val="000000"/>
                </a:solidFill>
                <a:latin typeface="Arial"/>
                <a:cs typeface="Arial"/>
              </a:rPr>
              <a:pPr algn="r"/>
              <a:t>8</a:t>
            </a:fld>
            <a:endParaRPr lang="en-US" sz="900" b="0">
              <a:solidFill>
                <a:schemeClr val="tx1">
                  <a:lumMod val="85000"/>
                  <a:lumOff val="15000"/>
                </a:schemeClr>
              </a:solidFill>
              <a:latin typeface="Tahoma" pitchFamily="34" charset="0"/>
              <a:cs typeface="Tahoma" pitchFamily="34" charset="0"/>
            </a:endParaRPr>
          </a:p>
        </xdr:txBody>
      </xdr:sp>
      <xdr:sp macro="DayBtn9" textlink="CalPopUp!$C$2">
        <xdr:nvSpPr>
          <xdr:cNvPr id="99" name="9Day" hidden="1">
            <a:extLst>
              <a:ext uri="{FF2B5EF4-FFF2-40B4-BE49-F238E27FC236}">
                <a16:creationId xmlns:a16="http://schemas.microsoft.com/office/drawing/2014/main" id="{00000000-0008-0000-0000-000063000000}"/>
              </a:ext>
            </a:extLst>
          </xdr:cNvPr>
          <xdr:cNvSpPr/>
        </xdr:nvSpPr>
        <xdr:spPr>
          <a:xfrm rot="21594301">
            <a:off x="4509132" y="3726918"/>
            <a:ext cx="486115"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38340EB-79FF-46FC-9344-A7013E6FB828}" type="TxLink">
              <a:rPr lang="en-US" sz="1000" b="0" i="0" u="none" strike="noStrike">
                <a:solidFill>
                  <a:srgbClr val="000000"/>
                </a:solidFill>
                <a:latin typeface="Arial"/>
                <a:cs typeface="Arial"/>
              </a:rPr>
              <a:pPr algn="r"/>
              <a:t>6</a:t>
            </a:fld>
            <a:endParaRPr lang="en-US" sz="900" b="0">
              <a:solidFill>
                <a:schemeClr val="tx1">
                  <a:lumMod val="85000"/>
                  <a:lumOff val="15000"/>
                </a:schemeClr>
              </a:solidFill>
              <a:latin typeface="Tahoma" pitchFamily="34" charset="0"/>
              <a:cs typeface="Tahoma" pitchFamily="34" charset="0"/>
            </a:endParaRPr>
          </a:p>
        </xdr:txBody>
      </xdr:sp>
      <xdr:sp macro="DayBtn12" textlink="CalPopUp!$F$2">
        <xdr:nvSpPr>
          <xdr:cNvPr id="100" name="12Day" hidden="1">
            <a:extLst>
              <a:ext uri="{FF2B5EF4-FFF2-40B4-BE49-F238E27FC236}">
                <a16:creationId xmlns:a16="http://schemas.microsoft.com/office/drawing/2014/main" id="{00000000-0008-0000-0000-000064000000}"/>
              </a:ext>
            </a:extLst>
          </xdr:cNvPr>
          <xdr:cNvSpPr/>
        </xdr:nvSpPr>
        <xdr:spPr>
          <a:xfrm rot="21594301">
            <a:off x="6007287" y="3725099"/>
            <a:ext cx="495540"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D08612D-0EF1-4736-B1A6-2CE29903BA41}" type="TxLink">
              <a:rPr lang="en-US" sz="1000" b="0" i="0" u="none" strike="noStrike">
                <a:solidFill>
                  <a:srgbClr val="000000"/>
                </a:solidFill>
                <a:latin typeface="Arial"/>
                <a:cs typeface="Arial"/>
              </a:rPr>
              <a:pPr algn="r"/>
              <a:t>9</a:t>
            </a:fld>
            <a:endParaRPr lang="en-US" sz="900" b="0">
              <a:solidFill>
                <a:schemeClr val="tx1">
                  <a:lumMod val="85000"/>
                  <a:lumOff val="15000"/>
                </a:schemeClr>
              </a:solidFill>
              <a:latin typeface="Tahoma" pitchFamily="34" charset="0"/>
              <a:cs typeface="Tahoma" pitchFamily="34" charset="0"/>
            </a:endParaRPr>
          </a:p>
        </xdr:txBody>
      </xdr:sp>
      <xdr:sp macro="DayBtn15" textlink="CalPopUp!$B$3">
        <xdr:nvSpPr>
          <xdr:cNvPr id="101" name="15Day" hidden="1">
            <a:extLst>
              <a:ext uri="{FF2B5EF4-FFF2-40B4-BE49-F238E27FC236}">
                <a16:creationId xmlns:a16="http://schemas.microsoft.com/office/drawing/2014/main" id="{00000000-0008-0000-0000-000065000000}"/>
              </a:ext>
            </a:extLst>
          </xdr:cNvPr>
          <xdr:cNvSpPr/>
        </xdr:nvSpPr>
        <xdr:spPr>
          <a:xfrm rot="21594301">
            <a:off x="4010740" y="4003077"/>
            <a:ext cx="48774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90746D2-9731-4E5F-9930-A0D1A59FB8A8}" type="TxLink">
              <a:rPr lang="en-US" sz="1000" b="0" i="0" u="none" strike="noStrike">
                <a:solidFill>
                  <a:srgbClr val="000000"/>
                </a:solidFill>
                <a:latin typeface="Arial"/>
                <a:cs typeface="Arial"/>
              </a:rPr>
              <a:pPr algn="r"/>
              <a:t>12</a:t>
            </a:fld>
            <a:endParaRPr lang="en-US" sz="900" b="0">
              <a:solidFill>
                <a:schemeClr val="tx1">
                  <a:lumMod val="85000"/>
                  <a:lumOff val="15000"/>
                </a:schemeClr>
              </a:solidFill>
              <a:latin typeface="Tahoma" pitchFamily="34" charset="0"/>
              <a:cs typeface="Tahoma" pitchFamily="34" charset="0"/>
            </a:endParaRPr>
          </a:p>
        </xdr:txBody>
      </xdr:sp>
      <xdr:sp macro="DayBtn17" textlink="CalPopUp!$D$3">
        <xdr:nvSpPr>
          <xdr:cNvPr id="102" name="17Day" hidden="1">
            <a:extLst>
              <a:ext uri="{FF2B5EF4-FFF2-40B4-BE49-F238E27FC236}">
                <a16:creationId xmlns:a16="http://schemas.microsoft.com/office/drawing/2014/main" id="{00000000-0008-0000-0000-000066000000}"/>
              </a:ext>
            </a:extLst>
          </xdr:cNvPr>
          <xdr:cNvSpPr/>
        </xdr:nvSpPr>
        <xdr:spPr>
          <a:xfrm rot="21594301">
            <a:off x="5012023" y="4001863"/>
            <a:ext cx="489794"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DC84C2A-D403-48C2-A9A0-191B6DD6BEF8}" type="TxLink">
              <a:rPr lang="en-US" sz="1000" b="0" i="0" u="none" strike="noStrike">
                <a:solidFill>
                  <a:srgbClr val="000000"/>
                </a:solidFill>
                <a:latin typeface="Arial"/>
                <a:cs typeface="Arial"/>
              </a:rPr>
              <a:pPr algn="r"/>
              <a:t>14</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0" textlink="CalPopUp!$G$3">
        <xdr:nvSpPr>
          <xdr:cNvPr id="103" name="20Day" hidden="1">
            <a:extLst>
              <a:ext uri="{FF2B5EF4-FFF2-40B4-BE49-F238E27FC236}">
                <a16:creationId xmlns:a16="http://schemas.microsoft.com/office/drawing/2014/main" id="{00000000-0008-0000-0000-000067000000}"/>
              </a:ext>
            </a:extLst>
          </xdr:cNvPr>
          <xdr:cNvSpPr/>
        </xdr:nvSpPr>
        <xdr:spPr>
          <a:xfrm rot="21594301">
            <a:off x="6512966" y="4000049"/>
            <a:ext cx="48611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F4527C2-C48A-48A5-ACAA-0B101068D5C5}" type="TxLink">
              <a:rPr lang="en-US" sz="1000" b="0" i="0" u="none" strike="noStrike">
                <a:solidFill>
                  <a:srgbClr val="000000"/>
                </a:solidFill>
                <a:latin typeface="Arial"/>
                <a:cs typeface="Arial"/>
              </a:rPr>
              <a:pPr algn="r"/>
              <a:t>17</a:t>
            </a:fld>
            <a:endParaRPr lang="en-US" sz="900" b="0">
              <a:solidFill>
                <a:schemeClr val="tx1">
                  <a:lumMod val="85000"/>
                  <a:lumOff val="15000"/>
                </a:schemeClr>
              </a:solidFill>
              <a:latin typeface="Tahoma" pitchFamily="34" charset="0"/>
              <a:cs typeface="Tahoma" pitchFamily="34" charset="0"/>
            </a:endParaRPr>
          </a:p>
        </xdr:txBody>
      </xdr:sp>
      <xdr:sp macro="DayBtn21" textlink="CalPopUp!$H$3">
        <xdr:nvSpPr>
          <xdr:cNvPr id="104" name="21Day" hidden="1">
            <a:extLst>
              <a:ext uri="{FF2B5EF4-FFF2-40B4-BE49-F238E27FC236}">
                <a16:creationId xmlns:a16="http://schemas.microsoft.com/office/drawing/2014/main" id="{00000000-0008-0000-0000-000068000000}"/>
              </a:ext>
            </a:extLst>
          </xdr:cNvPr>
          <xdr:cNvSpPr/>
        </xdr:nvSpPr>
        <xdr:spPr>
          <a:xfrm rot="21594301">
            <a:off x="7012408" y="3999438"/>
            <a:ext cx="496490"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E3FE395-B366-4752-AC75-ABD5F80D2C63}" type="TxLink">
              <a:rPr lang="en-US" sz="1000" b="0" i="0" u="none" strike="noStrike">
                <a:solidFill>
                  <a:srgbClr val="000000"/>
                </a:solidFill>
                <a:latin typeface="Arial"/>
                <a:cs typeface="Arial"/>
              </a:rPr>
              <a:pPr algn="r"/>
              <a:t>18</a:t>
            </a:fld>
            <a:endParaRPr lang="en-US" sz="900" b="0">
              <a:solidFill>
                <a:schemeClr val="tx1">
                  <a:lumMod val="85000"/>
                  <a:lumOff val="15000"/>
                </a:schemeClr>
              </a:solidFill>
              <a:latin typeface="Tahoma" pitchFamily="34" charset="0"/>
              <a:cs typeface="Tahoma" pitchFamily="34" charset="0"/>
            </a:endParaRPr>
          </a:p>
        </xdr:txBody>
      </xdr:sp>
      <xdr:sp macro="DayBtn18" textlink="CalPopUp!$E$3">
        <xdr:nvSpPr>
          <xdr:cNvPr id="105" name="18Day" hidden="1">
            <a:extLst>
              <a:ext uri="{FF2B5EF4-FFF2-40B4-BE49-F238E27FC236}">
                <a16:creationId xmlns:a16="http://schemas.microsoft.com/office/drawing/2014/main" id="{00000000-0008-0000-0000-000069000000}"/>
              </a:ext>
            </a:extLst>
          </xdr:cNvPr>
          <xdr:cNvSpPr/>
        </xdr:nvSpPr>
        <xdr:spPr>
          <a:xfrm rot="21594301">
            <a:off x="5513771" y="4001260"/>
            <a:ext cx="48611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7B6195F-13AC-40F6-8254-E381C3E4828C}" type="TxLink">
              <a:rPr lang="en-US" sz="1000" b="0" i="0" u="none" strike="noStrike">
                <a:solidFill>
                  <a:srgbClr val="000000"/>
                </a:solidFill>
                <a:latin typeface="Arial"/>
                <a:cs typeface="Arial"/>
              </a:rPr>
              <a:pPr algn="r"/>
              <a:t>15</a:t>
            </a:fld>
            <a:endParaRPr lang="en-US" sz="900" b="0">
              <a:solidFill>
                <a:schemeClr val="tx1">
                  <a:lumMod val="85000"/>
                  <a:lumOff val="15000"/>
                </a:schemeClr>
              </a:solidFill>
              <a:latin typeface="Tahoma" pitchFamily="34" charset="0"/>
              <a:cs typeface="Tahoma" pitchFamily="34" charset="0"/>
            </a:endParaRPr>
          </a:p>
        </xdr:txBody>
      </xdr:sp>
      <xdr:sp macro="DayBtn16" textlink="CalPopUp!$C$3">
        <xdr:nvSpPr>
          <xdr:cNvPr id="106" name="16Day" hidden="1">
            <a:extLst>
              <a:ext uri="{FF2B5EF4-FFF2-40B4-BE49-F238E27FC236}">
                <a16:creationId xmlns:a16="http://schemas.microsoft.com/office/drawing/2014/main" id="{00000000-0008-0000-0000-00006A000000}"/>
              </a:ext>
            </a:extLst>
          </xdr:cNvPr>
          <xdr:cNvSpPr/>
        </xdr:nvSpPr>
        <xdr:spPr>
          <a:xfrm rot="21594301">
            <a:off x="4509760" y="4002474"/>
            <a:ext cx="486115"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313C566-E926-4ACD-A11D-0CF6E73A0FA3}" type="TxLink">
              <a:rPr lang="en-US" sz="1000" b="0" i="0" u="none" strike="noStrike">
                <a:solidFill>
                  <a:srgbClr val="000000"/>
                </a:solidFill>
                <a:latin typeface="Arial"/>
                <a:cs typeface="Arial"/>
              </a:rPr>
              <a:pPr algn="r"/>
              <a:t>13</a:t>
            </a:fld>
            <a:endParaRPr lang="en-US" sz="900" b="0">
              <a:solidFill>
                <a:schemeClr val="tx1">
                  <a:lumMod val="85000"/>
                  <a:lumOff val="15000"/>
                </a:schemeClr>
              </a:solidFill>
              <a:latin typeface="Tahoma" pitchFamily="34" charset="0"/>
              <a:cs typeface="Tahoma" pitchFamily="34" charset="0"/>
            </a:endParaRPr>
          </a:p>
        </xdr:txBody>
      </xdr:sp>
      <xdr:sp macro="DayBtn19" textlink="CalPopUp!$F$3">
        <xdr:nvSpPr>
          <xdr:cNvPr id="107" name="19Day" hidden="1">
            <a:extLst>
              <a:ext uri="{FF2B5EF4-FFF2-40B4-BE49-F238E27FC236}">
                <a16:creationId xmlns:a16="http://schemas.microsoft.com/office/drawing/2014/main" id="{00000000-0008-0000-0000-00006B000000}"/>
              </a:ext>
            </a:extLst>
          </xdr:cNvPr>
          <xdr:cNvSpPr/>
        </xdr:nvSpPr>
        <xdr:spPr>
          <a:xfrm rot="21594301">
            <a:off x="6007913" y="4000655"/>
            <a:ext cx="495540"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69DA7A7-72C2-46AF-8A13-3C5459BD15E8}" type="TxLink">
              <a:rPr lang="en-US" sz="1000" b="0" i="0" u="none" strike="noStrike">
                <a:solidFill>
                  <a:srgbClr val="000000"/>
                </a:solidFill>
                <a:latin typeface="Arial"/>
                <a:cs typeface="Arial"/>
              </a:rPr>
              <a:pPr algn="r"/>
              <a:t>16</a:t>
            </a:fld>
            <a:endParaRPr lang="en-US" sz="900" b="0">
              <a:solidFill>
                <a:schemeClr val="tx1">
                  <a:lumMod val="85000"/>
                  <a:lumOff val="15000"/>
                </a:schemeClr>
              </a:solidFill>
              <a:latin typeface="Tahoma" pitchFamily="34" charset="0"/>
              <a:cs typeface="Tahoma" pitchFamily="34" charset="0"/>
            </a:endParaRPr>
          </a:p>
        </xdr:txBody>
      </xdr:sp>
      <xdr:sp macro="DayBtn22" textlink="CalPopUp!$B$4">
        <xdr:nvSpPr>
          <xdr:cNvPr id="108" name="22Day" hidden="1">
            <a:extLst>
              <a:ext uri="{FF2B5EF4-FFF2-40B4-BE49-F238E27FC236}">
                <a16:creationId xmlns:a16="http://schemas.microsoft.com/office/drawing/2014/main" id="{00000000-0008-0000-0000-00006C000000}"/>
              </a:ext>
            </a:extLst>
          </xdr:cNvPr>
          <xdr:cNvSpPr/>
        </xdr:nvSpPr>
        <xdr:spPr>
          <a:xfrm rot="21594301">
            <a:off x="4011368" y="4278967"/>
            <a:ext cx="48774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1183433-3D53-4ED5-B09E-399E9461B71B}" type="TxLink">
              <a:rPr lang="en-US" sz="1000" b="0" i="0" u="none" strike="noStrike">
                <a:solidFill>
                  <a:srgbClr val="000000"/>
                </a:solidFill>
                <a:latin typeface="Arial"/>
                <a:cs typeface="Arial"/>
              </a:rPr>
              <a:pPr algn="r"/>
              <a:t>19</a:t>
            </a:fld>
            <a:endParaRPr lang="en-US" sz="900" b="0">
              <a:solidFill>
                <a:schemeClr val="tx1">
                  <a:lumMod val="85000"/>
                  <a:lumOff val="15000"/>
                </a:schemeClr>
              </a:solidFill>
              <a:latin typeface="Tahoma" pitchFamily="34" charset="0"/>
              <a:cs typeface="Tahoma" pitchFamily="34" charset="0"/>
            </a:endParaRPr>
          </a:p>
        </xdr:txBody>
      </xdr:sp>
      <xdr:sp macro="DayBtn24" textlink="CalPopUp!$D$4">
        <xdr:nvSpPr>
          <xdr:cNvPr id="109" name="24Day" hidden="1">
            <a:extLst>
              <a:ext uri="{FF2B5EF4-FFF2-40B4-BE49-F238E27FC236}">
                <a16:creationId xmlns:a16="http://schemas.microsoft.com/office/drawing/2014/main" id="{00000000-0008-0000-0000-00006D000000}"/>
              </a:ext>
            </a:extLst>
          </xdr:cNvPr>
          <xdr:cNvSpPr/>
        </xdr:nvSpPr>
        <xdr:spPr>
          <a:xfrm rot="21594301">
            <a:off x="5012650" y="4277755"/>
            <a:ext cx="489794"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8EC661B-7C07-4F2A-B3EA-66859D6D6704}" type="TxLink">
              <a:rPr lang="en-US" sz="1000" b="0" i="0" u="none" strike="noStrike">
                <a:solidFill>
                  <a:srgbClr val="000000"/>
                </a:solidFill>
                <a:latin typeface="Arial"/>
                <a:cs typeface="Arial"/>
              </a:rPr>
              <a:pPr algn="r"/>
              <a:t>21</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6" textlink="CalPopUp!$F$4">
        <xdr:nvSpPr>
          <xdr:cNvPr id="110" name="26Day" hidden="1">
            <a:extLst>
              <a:ext uri="{FF2B5EF4-FFF2-40B4-BE49-F238E27FC236}">
                <a16:creationId xmlns:a16="http://schemas.microsoft.com/office/drawing/2014/main" id="{00000000-0008-0000-0000-00006E000000}"/>
              </a:ext>
            </a:extLst>
          </xdr:cNvPr>
          <xdr:cNvSpPr/>
        </xdr:nvSpPr>
        <xdr:spPr>
          <a:xfrm rot="21594301">
            <a:off x="6008535" y="4276544"/>
            <a:ext cx="496490"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A20CDB5-AB71-4394-8CCF-2CED040759D9}" type="TxLink">
              <a:rPr lang="en-US" sz="1000" b="0" i="0" u="none" strike="noStrike">
                <a:solidFill>
                  <a:srgbClr val="000000"/>
                </a:solidFill>
                <a:latin typeface="Arial"/>
                <a:cs typeface="Arial"/>
              </a:rPr>
              <a:pPr algn="r"/>
              <a:t>23</a:t>
            </a:fld>
            <a:endParaRPr lang="en-US" sz="900" b="0">
              <a:solidFill>
                <a:schemeClr val="tx1">
                  <a:lumMod val="85000"/>
                  <a:lumOff val="15000"/>
                </a:schemeClr>
              </a:solidFill>
              <a:latin typeface="Tahoma" pitchFamily="34" charset="0"/>
              <a:cs typeface="Tahoma" pitchFamily="34" charset="0"/>
            </a:endParaRPr>
          </a:p>
        </xdr:txBody>
      </xdr:sp>
      <xdr:sp macro="DayBtn27" textlink="CalPopUp!$G$4">
        <xdr:nvSpPr>
          <xdr:cNvPr id="111" name="27Day" hidden="1">
            <a:extLst>
              <a:ext uri="{FF2B5EF4-FFF2-40B4-BE49-F238E27FC236}">
                <a16:creationId xmlns:a16="http://schemas.microsoft.com/office/drawing/2014/main" id="{00000000-0008-0000-0000-00006F000000}"/>
              </a:ext>
            </a:extLst>
          </xdr:cNvPr>
          <xdr:cNvSpPr/>
        </xdr:nvSpPr>
        <xdr:spPr>
          <a:xfrm rot="21594301">
            <a:off x="6513593" y="4275937"/>
            <a:ext cx="48611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EB1931E-1232-4700-A020-B6C29E969B27}" type="TxLink">
              <a:rPr lang="en-US" sz="1000" b="0" i="0" u="none" strike="noStrike">
                <a:solidFill>
                  <a:srgbClr val="000000"/>
                </a:solidFill>
                <a:latin typeface="Arial"/>
                <a:cs typeface="Arial"/>
              </a:rPr>
              <a:pPr algn="r"/>
              <a:t>24</a:t>
            </a:fld>
            <a:endParaRPr lang="en-US" sz="900" b="0">
              <a:solidFill>
                <a:schemeClr val="tx1">
                  <a:lumMod val="85000"/>
                  <a:lumOff val="15000"/>
                </a:schemeClr>
              </a:solidFill>
              <a:latin typeface="Tahoma" pitchFamily="34" charset="0"/>
              <a:cs typeface="Tahoma" pitchFamily="34" charset="0"/>
            </a:endParaRPr>
          </a:p>
        </xdr:txBody>
      </xdr:sp>
      <xdr:sp macro="DayBtn25" textlink="CalPopUp!$E$4">
        <xdr:nvSpPr>
          <xdr:cNvPr id="112" name="25Day" hidden="1">
            <a:extLst>
              <a:ext uri="{FF2B5EF4-FFF2-40B4-BE49-F238E27FC236}">
                <a16:creationId xmlns:a16="http://schemas.microsoft.com/office/drawing/2014/main" id="{00000000-0008-0000-0000-000070000000}"/>
              </a:ext>
            </a:extLst>
          </xdr:cNvPr>
          <xdr:cNvSpPr/>
        </xdr:nvSpPr>
        <xdr:spPr>
          <a:xfrm rot="21594301">
            <a:off x="5514397" y="4277148"/>
            <a:ext cx="48611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BBC0EB4-FD7F-4B42-B244-FBE30C4BC2A7}" type="TxLink">
              <a:rPr lang="en-US" sz="1000" b="0" i="0" u="none" strike="noStrike">
                <a:solidFill>
                  <a:srgbClr val="000000"/>
                </a:solidFill>
                <a:latin typeface="Arial"/>
                <a:cs typeface="Arial"/>
              </a:rPr>
              <a:pPr algn="r"/>
              <a:t>22</a:t>
            </a:fld>
            <a:endParaRPr lang="en-US" sz="900" b="0">
              <a:solidFill>
                <a:schemeClr val="tx1">
                  <a:lumMod val="85000"/>
                  <a:lumOff val="15000"/>
                </a:schemeClr>
              </a:solidFill>
              <a:latin typeface="Tahoma" pitchFamily="34" charset="0"/>
              <a:cs typeface="Tahoma" pitchFamily="34" charset="0"/>
            </a:endParaRPr>
          </a:p>
        </xdr:txBody>
      </xdr:sp>
      <xdr:sp macro="DayBtn23" textlink="CalPopUp!$C$4">
        <xdr:nvSpPr>
          <xdr:cNvPr id="113" name="23Day" hidden="1">
            <a:extLst>
              <a:ext uri="{FF2B5EF4-FFF2-40B4-BE49-F238E27FC236}">
                <a16:creationId xmlns:a16="http://schemas.microsoft.com/office/drawing/2014/main" id="{00000000-0008-0000-0000-000071000000}"/>
              </a:ext>
            </a:extLst>
          </xdr:cNvPr>
          <xdr:cNvSpPr/>
        </xdr:nvSpPr>
        <xdr:spPr>
          <a:xfrm rot="21594301">
            <a:off x="4510385" y="4278363"/>
            <a:ext cx="486115"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EC04F59-4F93-4551-A31B-65F0CD2D4D47}" type="TxLink">
              <a:rPr lang="en-US" sz="1000" b="0" i="0" u="none" strike="noStrike">
                <a:solidFill>
                  <a:srgbClr val="000000"/>
                </a:solidFill>
                <a:latin typeface="Arial"/>
                <a:cs typeface="Arial"/>
              </a:rPr>
              <a:pPr algn="r"/>
              <a:t>20</a:t>
            </a:fld>
            <a:endParaRPr lang="en-US" sz="900" b="0">
              <a:solidFill>
                <a:schemeClr val="tx1">
                  <a:lumMod val="85000"/>
                  <a:lumOff val="15000"/>
                </a:schemeClr>
              </a:solidFill>
              <a:latin typeface="Tahoma" pitchFamily="34" charset="0"/>
              <a:cs typeface="Tahoma" pitchFamily="34" charset="0"/>
            </a:endParaRPr>
          </a:p>
        </xdr:txBody>
      </xdr:sp>
      <xdr:sp macro="DayBtn28" textlink="CalPopUp!$H$4">
        <xdr:nvSpPr>
          <xdr:cNvPr id="114" name="28Day" hidden="1">
            <a:extLst>
              <a:ext uri="{FF2B5EF4-FFF2-40B4-BE49-F238E27FC236}">
                <a16:creationId xmlns:a16="http://schemas.microsoft.com/office/drawing/2014/main" id="{00000000-0008-0000-0000-000072000000}"/>
              </a:ext>
            </a:extLst>
          </xdr:cNvPr>
          <xdr:cNvSpPr/>
        </xdr:nvSpPr>
        <xdr:spPr>
          <a:xfrm rot="21594301">
            <a:off x="7013034" y="4275329"/>
            <a:ext cx="495540"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A854591-0995-4800-8DF5-5A4C35871FEB}" type="TxLink">
              <a:rPr lang="en-US" sz="1000" b="0" i="0" u="none" strike="noStrike">
                <a:solidFill>
                  <a:srgbClr val="000000"/>
                </a:solidFill>
                <a:latin typeface="Arial"/>
                <a:cs typeface="Arial"/>
              </a:rPr>
              <a:pPr algn="r"/>
              <a:t>25</a:t>
            </a:fld>
            <a:endParaRPr lang="en-US" sz="900" b="0">
              <a:solidFill>
                <a:schemeClr val="tx1">
                  <a:lumMod val="85000"/>
                  <a:lumOff val="15000"/>
                </a:schemeClr>
              </a:solidFill>
              <a:latin typeface="Tahoma" pitchFamily="34" charset="0"/>
              <a:cs typeface="Tahoma" pitchFamily="34" charset="0"/>
            </a:endParaRPr>
          </a:p>
        </xdr:txBody>
      </xdr:sp>
      <xdr:sp macro="DayBtn29" textlink="CalPopUp!$B$5">
        <xdr:nvSpPr>
          <xdr:cNvPr id="115" name="29Day" hidden="1">
            <a:extLst>
              <a:ext uri="{FF2B5EF4-FFF2-40B4-BE49-F238E27FC236}">
                <a16:creationId xmlns:a16="http://schemas.microsoft.com/office/drawing/2014/main" id="{00000000-0008-0000-0000-000073000000}"/>
              </a:ext>
            </a:extLst>
          </xdr:cNvPr>
          <xdr:cNvSpPr/>
        </xdr:nvSpPr>
        <xdr:spPr>
          <a:xfrm rot="21594301">
            <a:off x="4011996" y="4556218"/>
            <a:ext cx="48774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F2A2B42-6369-4DF6-B3E1-94AFB463867E}" type="TxLink">
              <a:rPr lang="en-US" sz="1000" b="0" i="0" u="none" strike="noStrike">
                <a:solidFill>
                  <a:srgbClr val="000000"/>
                </a:solidFill>
                <a:latin typeface="Arial"/>
                <a:cs typeface="Arial"/>
              </a:rPr>
              <a:pPr algn="r"/>
              <a:t>26</a:t>
            </a:fld>
            <a:endParaRPr lang="en-US" sz="900" b="0">
              <a:solidFill>
                <a:schemeClr val="tx1">
                  <a:lumMod val="85000"/>
                  <a:lumOff val="15000"/>
                </a:schemeClr>
              </a:solidFill>
              <a:latin typeface="Tahoma" pitchFamily="34" charset="0"/>
              <a:cs typeface="Tahoma" pitchFamily="34" charset="0"/>
            </a:endParaRPr>
          </a:p>
        </xdr:txBody>
      </xdr:sp>
      <xdr:sp macro="DayBtn31" textlink="CalPopUp!$D$5">
        <xdr:nvSpPr>
          <xdr:cNvPr id="116" name="31Day" hidden="1">
            <a:extLst>
              <a:ext uri="{FF2B5EF4-FFF2-40B4-BE49-F238E27FC236}">
                <a16:creationId xmlns:a16="http://schemas.microsoft.com/office/drawing/2014/main" id="{00000000-0008-0000-0000-000074000000}"/>
              </a:ext>
            </a:extLst>
          </xdr:cNvPr>
          <xdr:cNvSpPr/>
        </xdr:nvSpPr>
        <xdr:spPr>
          <a:xfrm rot="21594301">
            <a:off x="5013280" y="4555006"/>
            <a:ext cx="489794"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DB34CF9-4070-4939-B368-5D25D38B8CAF}" type="TxLink">
              <a:rPr lang="en-US" sz="1000" b="0" i="0" u="none" strike="noStrike">
                <a:solidFill>
                  <a:srgbClr val="000000"/>
                </a:solidFill>
                <a:latin typeface="Arial"/>
                <a:cs typeface="Arial"/>
              </a:rPr>
              <a:pPr algn="r"/>
              <a:t>28</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34" textlink="CalPopUp!$G$5">
        <xdr:nvSpPr>
          <xdr:cNvPr id="117" name="34Day" hidden="1">
            <a:extLst>
              <a:ext uri="{FF2B5EF4-FFF2-40B4-BE49-F238E27FC236}">
                <a16:creationId xmlns:a16="http://schemas.microsoft.com/office/drawing/2014/main" id="{00000000-0008-0000-0000-000075000000}"/>
              </a:ext>
            </a:extLst>
          </xdr:cNvPr>
          <xdr:cNvSpPr/>
        </xdr:nvSpPr>
        <xdr:spPr>
          <a:xfrm rot="21594301">
            <a:off x="6517092" y="4553188"/>
            <a:ext cx="48611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895DAC3-C598-40F6-BCF5-49B7E757C98E}" type="TxLink">
              <a:rPr lang="en-US" sz="1000" b="0" i="0" u="none" strike="noStrike">
                <a:solidFill>
                  <a:srgbClr val="000000"/>
                </a:solidFill>
                <a:latin typeface="Arial"/>
                <a:cs typeface="Arial"/>
              </a:rPr>
              <a:pPr algn="r"/>
              <a:t>31</a:t>
            </a:fld>
            <a:endParaRPr lang="en-US" sz="900" b="0">
              <a:solidFill>
                <a:schemeClr val="tx1">
                  <a:lumMod val="85000"/>
                  <a:lumOff val="15000"/>
                </a:schemeClr>
              </a:solidFill>
              <a:latin typeface="Tahoma" pitchFamily="34" charset="0"/>
              <a:cs typeface="Tahoma" pitchFamily="34" charset="0"/>
            </a:endParaRPr>
          </a:p>
        </xdr:txBody>
      </xdr:sp>
      <xdr:sp macro="DayBtn35" textlink="CalPopUp!$H$5">
        <xdr:nvSpPr>
          <xdr:cNvPr id="118" name="35Day" hidden="1">
            <a:extLst>
              <a:ext uri="{FF2B5EF4-FFF2-40B4-BE49-F238E27FC236}">
                <a16:creationId xmlns:a16="http://schemas.microsoft.com/office/drawing/2014/main" id="{00000000-0008-0000-0000-000076000000}"/>
              </a:ext>
            </a:extLst>
          </xdr:cNvPr>
          <xdr:cNvSpPr/>
        </xdr:nvSpPr>
        <xdr:spPr>
          <a:xfrm rot="21594301">
            <a:off x="7016535" y="4552578"/>
            <a:ext cx="496490"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FD49266-A14C-4BDD-A5FC-2BC2D2162B1A}"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2" textlink="CalPopUp!$E$5">
        <xdr:nvSpPr>
          <xdr:cNvPr id="119" name="32Day" hidden="1">
            <a:extLst>
              <a:ext uri="{FF2B5EF4-FFF2-40B4-BE49-F238E27FC236}">
                <a16:creationId xmlns:a16="http://schemas.microsoft.com/office/drawing/2014/main" id="{00000000-0008-0000-0000-000077000000}"/>
              </a:ext>
            </a:extLst>
          </xdr:cNvPr>
          <xdr:cNvSpPr/>
        </xdr:nvSpPr>
        <xdr:spPr>
          <a:xfrm rot="21594301">
            <a:off x="5515025" y="4554402"/>
            <a:ext cx="48611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9AE5000-6B9D-47C4-AEAA-E065BCEDF082}" type="TxLink">
              <a:rPr lang="en-US" sz="1000" b="0" i="0" u="none" strike="noStrike">
                <a:solidFill>
                  <a:srgbClr val="000000"/>
                </a:solidFill>
                <a:latin typeface="Arial"/>
                <a:cs typeface="Arial"/>
              </a:rPr>
              <a:pPr algn="r"/>
              <a:t>29</a:t>
            </a:fld>
            <a:endParaRPr lang="en-US" sz="900" b="0">
              <a:solidFill>
                <a:schemeClr val="tx1">
                  <a:lumMod val="85000"/>
                  <a:lumOff val="15000"/>
                </a:schemeClr>
              </a:solidFill>
              <a:latin typeface="Tahoma" pitchFamily="34" charset="0"/>
              <a:cs typeface="Tahoma" pitchFamily="34" charset="0"/>
            </a:endParaRPr>
          </a:p>
        </xdr:txBody>
      </xdr:sp>
      <xdr:sp macro="DayBtn30" textlink="CalPopUp!$C$5">
        <xdr:nvSpPr>
          <xdr:cNvPr id="120" name="30Day" hidden="1">
            <a:extLst>
              <a:ext uri="{FF2B5EF4-FFF2-40B4-BE49-F238E27FC236}">
                <a16:creationId xmlns:a16="http://schemas.microsoft.com/office/drawing/2014/main" id="{00000000-0008-0000-0000-000078000000}"/>
              </a:ext>
            </a:extLst>
          </xdr:cNvPr>
          <xdr:cNvSpPr/>
        </xdr:nvSpPr>
        <xdr:spPr>
          <a:xfrm rot="21594301">
            <a:off x="4511015" y="4555617"/>
            <a:ext cx="486115"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C50886D-9257-4E80-A03F-3FBAAAD2CE13}" type="TxLink">
              <a:rPr lang="en-US" sz="1000" b="0" i="0" u="none" strike="noStrike">
                <a:solidFill>
                  <a:srgbClr val="000000"/>
                </a:solidFill>
                <a:latin typeface="Arial"/>
                <a:cs typeface="Arial"/>
              </a:rPr>
              <a:pPr algn="r"/>
              <a:t>27</a:t>
            </a:fld>
            <a:endParaRPr lang="en-US" sz="900" b="0">
              <a:solidFill>
                <a:schemeClr val="tx1">
                  <a:lumMod val="85000"/>
                  <a:lumOff val="15000"/>
                </a:schemeClr>
              </a:solidFill>
              <a:latin typeface="Tahoma" pitchFamily="34" charset="0"/>
              <a:cs typeface="Tahoma" pitchFamily="34" charset="0"/>
            </a:endParaRPr>
          </a:p>
        </xdr:txBody>
      </xdr:sp>
      <xdr:sp macro="DayBtn33" textlink="CalPopUp!$F$5">
        <xdr:nvSpPr>
          <xdr:cNvPr id="121" name="33Day" hidden="1">
            <a:extLst>
              <a:ext uri="{FF2B5EF4-FFF2-40B4-BE49-F238E27FC236}">
                <a16:creationId xmlns:a16="http://schemas.microsoft.com/office/drawing/2014/main" id="{00000000-0008-0000-0000-000079000000}"/>
              </a:ext>
            </a:extLst>
          </xdr:cNvPr>
          <xdr:cNvSpPr/>
        </xdr:nvSpPr>
        <xdr:spPr>
          <a:xfrm rot="21594301">
            <a:off x="6012036" y="4553793"/>
            <a:ext cx="495540"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95E2356-6E09-487C-94B0-E88CB3680444}" type="TxLink">
              <a:rPr lang="en-US" sz="1000" b="0" i="0" u="none" strike="noStrike">
                <a:solidFill>
                  <a:srgbClr val="000000"/>
                </a:solidFill>
                <a:latin typeface="Arial"/>
                <a:cs typeface="Arial"/>
              </a:rPr>
              <a:pPr algn="r"/>
              <a:t>30</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122" name="Sa" hidden="1">
            <a:extLst>
              <a:ext uri="{FF2B5EF4-FFF2-40B4-BE49-F238E27FC236}">
                <a16:creationId xmlns:a16="http://schemas.microsoft.com/office/drawing/2014/main" id="{00000000-0008-0000-0000-00007A000000}"/>
              </a:ext>
            </a:extLst>
          </xdr:cNvPr>
          <xdr:cNvSpPr/>
        </xdr:nvSpPr>
        <xdr:spPr>
          <a:xfrm rot="21594301">
            <a:off x="7013184" y="3167469"/>
            <a:ext cx="495540" cy="268509"/>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Sa</a:t>
            </a:r>
          </a:p>
        </xdr:txBody>
      </xdr:sp>
      <xdr:sp macro="" textlink="">
        <xdr:nvSpPr>
          <xdr:cNvPr id="123" name="Fr" hidden="1">
            <a:extLst>
              <a:ext uri="{FF2B5EF4-FFF2-40B4-BE49-F238E27FC236}">
                <a16:creationId xmlns:a16="http://schemas.microsoft.com/office/drawing/2014/main" id="{00000000-0008-0000-0000-00007B000000}"/>
              </a:ext>
            </a:extLst>
          </xdr:cNvPr>
          <xdr:cNvSpPr/>
        </xdr:nvSpPr>
        <xdr:spPr>
          <a:xfrm rot="21594301">
            <a:off x="6513740" y="3168080"/>
            <a:ext cx="486113" cy="268509"/>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Fr</a:t>
            </a:r>
          </a:p>
        </xdr:txBody>
      </xdr:sp>
      <xdr:sp macro="" textlink="">
        <xdr:nvSpPr>
          <xdr:cNvPr id="124" name="Th" hidden="1">
            <a:extLst>
              <a:ext uri="{FF2B5EF4-FFF2-40B4-BE49-F238E27FC236}">
                <a16:creationId xmlns:a16="http://schemas.microsoft.com/office/drawing/2014/main" id="{00000000-0008-0000-0000-00007C000000}"/>
              </a:ext>
            </a:extLst>
          </xdr:cNvPr>
          <xdr:cNvSpPr/>
        </xdr:nvSpPr>
        <xdr:spPr>
          <a:xfrm rot="21594301">
            <a:off x="6007036" y="3168685"/>
            <a:ext cx="497191" cy="268509"/>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Th</a:t>
            </a:r>
          </a:p>
        </xdr:txBody>
      </xdr:sp>
      <xdr:sp macro="" textlink="">
        <xdr:nvSpPr>
          <xdr:cNvPr id="125" name="We" hidden="1">
            <a:extLst>
              <a:ext uri="{FF2B5EF4-FFF2-40B4-BE49-F238E27FC236}">
                <a16:creationId xmlns:a16="http://schemas.microsoft.com/office/drawing/2014/main" id="{00000000-0008-0000-0000-00007D000000}"/>
              </a:ext>
            </a:extLst>
          </xdr:cNvPr>
          <xdr:cNvSpPr/>
        </xdr:nvSpPr>
        <xdr:spPr>
          <a:xfrm rot="21594301">
            <a:off x="5514545" y="3169291"/>
            <a:ext cx="484462" cy="268509"/>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WeW</a:t>
            </a:r>
          </a:p>
        </xdr:txBody>
      </xdr:sp>
      <xdr:sp macro="" textlink="">
        <xdr:nvSpPr>
          <xdr:cNvPr id="126" name="Tu" hidden="1">
            <a:extLst>
              <a:ext uri="{FF2B5EF4-FFF2-40B4-BE49-F238E27FC236}">
                <a16:creationId xmlns:a16="http://schemas.microsoft.com/office/drawing/2014/main" id="{00000000-0008-0000-0000-00007E000000}"/>
              </a:ext>
            </a:extLst>
          </xdr:cNvPr>
          <xdr:cNvSpPr/>
        </xdr:nvSpPr>
        <xdr:spPr>
          <a:xfrm rot="21594301">
            <a:off x="5011148" y="3169893"/>
            <a:ext cx="491441" cy="268509"/>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Tu</a:t>
            </a:r>
          </a:p>
        </xdr:txBody>
      </xdr:sp>
      <xdr:sp macro="" textlink="">
        <xdr:nvSpPr>
          <xdr:cNvPr id="127" name="Mo" hidden="1">
            <a:extLst>
              <a:ext uri="{FF2B5EF4-FFF2-40B4-BE49-F238E27FC236}">
                <a16:creationId xmlns:a16="http://schemas.microsoft.com/office/drawing/2014/main" id="{00000000-0008-0000-0000-00007F000000}"/>
              </a:ext>
            </a:extLst>
          </xdr:cNvPr>
          <xdr:cNvSpPr/>
        </xdr:nvSpPr>
        <xdr:spPr>
          <a:xfrm rot="21594301">
            <a:off x="4510532" y="3170506"/>
            <a:ext cx="484464" cy="268509"/>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l"/>
            <a:r>
              <a:rPr lang="en-US" sz="900" b="1" i="0" u="none" strike="noStrike">
                <a:solidFill>
                  <a:schemeClr val="tx1">
                    <a:lumMod val="85000"/>
                    <a:lumOff val="15000"/>
                  </a:schemeClr>
                </a:solidFill>
                <a:latin typeface="Tahoma" pitchFamily="34" charset="0"/>
                <a:cs typeface="Tahoma" pitchFamily="34" charset="0"/>
              </a:rPr>
              <a:t>Mo</a:t>
            </a:r>
          </a:p>
        </xdr:txBody>
      </xdr:sp>
      <xdr:sp macro="" textlink="">
        <xdr:nvSpPr>
          <xdr:cNvPr id="128" name="Su" hidden="1">
            <a:extLst>
              <a:ext uri="{FF2B5EF4-FFF2-40B4-BE49-F238E27FC236}">
                <a16:creationId xmlns:a16="http://schemas.microsoft.com/office/drawing/2014/main" id="{00000000-0008-0000-0000-000080000000}"/>
              </a:ext>
            </a:extLst>
          </xdr:cNvPr>
          <xdr:cNvSpPr/>
        </xdr:nvSpPr>
        <xdr:spPr>
          <a:xfrm rot="21594301">
            <a:off x="4011516" y="3171107"/>
            <a:ext cx="487743" cy="268509"/>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Su</a:t>
            </a:r>
          </a:p>
        </xdr:txBody>
      </xdr:sp>
      <xdr:pic macro="ShowSettings">
        <xdr:nvPicPr>
          <xdr:cNvPr id="129" name="SetBtn" hidden="1">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21594301">
            <a:off x="7369390" y="5162926"/>
            <a:ext cx="256637" cy="201832"/>
          </a:xfrm>
          <a:prstGeom prst="rect">
            <a:avLst/>
          </a:prstGeom>
        </xdr:spPr>
      </xdr:pic>
      <xdr:sp macro="CalCol1" textlink="">
        <xdr:nvSpPr>
          <xdr:cNvPr id="130" name="CalCol1" hidden="1">
            <a:extLst>
              <a:ext uri="{FF2B5EF4-FFF2-40B4-BE49-F238E27FC236}">
                <a16:creationId xmlns:a16="http://schemas.microsoft.com/office/drawing/2014/main" id="{00000000-0008-0000-0000-000082000000}"/>
              </a:ext>
            </a:extLst>
          </xdr:cNvPr>
          <xdr:cNvSpPr/>
        </xdr:nvSpPr>
        <xdr:spPr>
          <a:xfrm rot="21594301">
            <a:off x="3976360" y="5481295"/>
            <a:ext cx="243214" cy="186464"/>
          </a:xfrm>
          <a:prstGeom prst="ellipse">
            <a:avLst/>
          </a:prstGeom>
          <a:solidFill>
            <a:srgbClr val="EAEAE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2" textlink="">
        <xdr:nvSpPr>
          <xdr:cNvPr id="131" name="CalCol2" hidden="1">
            <a:extLst>
              <a:ext uri="{FF2B5EF4-FFF2-40B4-BE49-F238E27FC236}">
                <a16:creationId xmlns:a16="http://schemas.microsoft.com/office/drawing/2014/main" id="{00000000-0008-0000-0000-000083000000}"/>
              </a:ext>
            </a:extLst>
          </xdr:cNvPr>
          <xdr:cNvSpPr/>
        </xdr:nvSpPr>
        <xdr:spPr>
          <a:xfrm rot="21594301">
            <a:off x="4397486" y="5480785"/>
            <a:ext cx="243214" cy="186464"/>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3" textlink="">
        <xdr:nvSpPr>
          <xdr:cNvPr id="132" name="CalCol3" hidden="1">
            <a:extLst>
              <a:ext uri="{FF2B5EF4-FFF2-40B4-BE49-F238E27FC236}">
                <a16:creationId xmlns:a16="http://schemas.microsoft.com/office/drawing/2014/main" id="{00000000-0008-0000-0000-000084000000}"/>
              </a:ext>
            </a:extLst>
          </xdr:cNvPr>
          <xdr:cNvSpPr/>
        </xdr:nvSpPr>
        <xdr:spPr>
          <a:xfrm rot="21594301">
            <a:off x="4818613" y="5480276"/>
            <a:ext cx="244785" cy="186464"/>
          </a:xfrm>
          <a:prstGeom prst="ellipse">
            <a:avLst/>
          </a:prstGeom>
          <a:solidFill>
            <a:schemeClr val="tx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4" textlink="">
        <xdr:nvSpPr>
          <xdr:cNvPr id="133" name="CalCol4" hidden="1">
            <a:extLst>
              <a:ext uri="{FF2B5EF4-FFF2-40B4-BE49-F238E27FC236}">
                <a16:creationId xmlns:a16="http://schemas.microsoft.com/office/drawing/2014/main" id="{00000000-0008-0000-0000-000085000000}"/>
              </a:ext>
            </a:extLst>
          </xdr:cNvPr>
          <xdr:cNvSpPr/>
        </xdr:nvSpPr>
        <xdr:spPr>
          <a:xfrm rot="21594301">
            <a:off x="5241310" y="5479766"/>
            <a:ext cx="243214" cy="186464"/>
          </a:xfrm>
          <a:prstGeom prst="ellipse">
            <a:avLst/>
          </a:prstGeom>
          <a:solidFill>
            <a:schemeClr val="accent1">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5" textlink="">
        <xdr:nvSpPr>
          <xdr:cNvPr id="134" name="CalCol5" hidden="1">
            <a:extLst>
              <a:ext uri="{FF2B5EF4-FFF2-40B4-BE49-F238E27FC236}">
                <a16:creationId xmlns:a16="http://schemas.microsoft.com/office/drawing/2014/main" id="{00000000-0008-0000-0000-000086000000}"/>
              </a:ext>
            </a:extLst>
          </xdr:cNvPr>
          <xdr:cNvSpPr/>
        </xdr:nvSpPr>
        <xdr:spPr>
          <a:xfrm rot="21594301">
            <a:off x="5662438" y="5479255"/>
            <a:ext cx="243214" cy="186464"/>
          </a:xfrm>
          <a:prstGeom prst="ellipse">
            <a:avLst/>
          </a:prstGeom>
          <a:solidFill>
            <a:schemeClr val="accent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6" textlink="">
        <xdr:nvSpPr>
          <xdr:cNvPr id="135" name="CalCol6" hidden="1">
            <a:extLst>
              <a:ext uri="{FF2B5EF4-FFF2-40B4-BE49-F238E27FC236}">
                <a16:creationId xmlns:a16="http://schemas.microsoft.com/office/drawing/2014/main" id="{00000000-0008-0000-0000-000087000000}"/>
              </a:ext>
            </a:extLst>
          </xdr:cNvPr>
          <xdr:cNvSpPr/>
        </xdr:nvSpPr>
        <xdr:spPr>
          <a:xfrm rot="21594301">
            <a:off x="6085133" y="5478744"/>
            <a:ext cx="243214" cy="186464"/>
          </a:xfrm>
          <a:prstGeom prst="ellipse">
            <a:avLst/>
          </a:prstGeom>
          <a:solidFill>
            <a:schemeClr val="accent3">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7" textlink="">
        <xdr:nvSpPr>
          <xdr:cNvPr id="136" name="CalCol7" hidden="1">
            <a:extLst>
              <a:ext uri="{FF2B5EF4-FFF2-40B4-BE49-F238E27FC236}">
                <a16:creationId xmlns:a16="http://schemas.microsoft.com/office/drawing/2014/main" id="{00000000-0008-0000-0000-000088000000}"/>
              </a:ext>
            </a:extLst>
          </xdr:cNvPr>
          <xdr:cNvSpPr/>
        </xdr:nvSpPr>
        <xdr:spPr>
          <a:xfrm rot="21594301">
            <a:off x="6506261" y="5478235"/>
            <a:ext cx="243214" cy="186464"/>
          </a:xfrm>
          <a:prstGeom prst="ellipse">
            <a:avLst/>
          </a:prstGeom>
          <a:solidFill>
            <a:schemeClr val="accent4">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8" textlink="">
        <xdr:nvSpPr>
          <xdr:cNvPr id="137" name="CalCol8" hidden="1">
            <a:extLst>
              <a:ext uri="{FF2B5EF4-FFF2-40B4-BE49-F238E27FC236}">
                <a16:creationId xmlns:a16="http://schemas.microsoft.com/office/drawing/2014/main" id="{00000000-0008-0000-0000-000089000000}"/>
              </a:ext>
            </a:extLst>
          </xdr:cNvPr>
          <xdr:cNvSpPr/>
        </xdr:nvSpPr>
        <xdr:spPr>
          <a:xfrm rot="21594301">
            <a:off x="6927389" y="5477723"/>
            <a:ext cx="244781" cy="186464"/>
          </a:xfrm>
          <a:prstGeom prst="ellipse">
            <a:avLst/>
          </a:prstGeom>
          <a:solidFill>
            <a:schemeClr val="accent5">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9" textlink="">
        <xdr:nvSpPr>
          <xdr:cNvPr id="138" name="CalCol9" hidden="1">
            <a:extLst>
              <a:ext uri="{FF2B5EF4-FFF2-40B4-BE49-F238E27FC236}">
                <a16:creationId xmlns:a16="http://schemas.microsoft.com/office/drawing/2014/main" id="{00000000-0008-0000-0000-00008A000000}"/>
              </a:ext>
            </a:extLst>
          </xdr:cNvPr>
          <xdr:cNvSpPr/>
        </xdr:nvSpPr>
        <xdr:spPr>
          <a:xfrm rot="21594301">
            <a:off x="7350084" y="5477212"/>
            <a:ext cx="243214" cy="186464"/>
          </a:xfrm>
          <a:prstGeom prst="ellipse">
            <a:avLst/>
          </a:prstGeom>
          <a:solidFill>
            <a:schemeClr val="accent6">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3" name="PrevMonth" hidden="1">
            <a:extLst>
              <a:ext uri="{FF2B5EF4-FFF2-40B4-BE49-F238E27FC236}">
                <a16:creationId xmlns:a16="http://schemas.microsoft.com/office/drawing/2014/main" id="{E80B19A8-3B89-BF78-DDB3-E553C2620887}"/>
              </a:ext>
            </a:extLst>
          </xdr:cNvPr>
          <xdr:cNvGrpSpPr/>
        </xdr:nvGrpSpPr>
        <xdr:grpSpPr>
          <a:xfrm>
            <a:off x="4104070" y="2944706"/>
            <a:ext cx="195096" cy="153434"/>
            <a:chOff x="4104070" y="2944706"/>
            <a:chExt cx="195096" cy="153434"/>
          </a:xfrm>
        </xdr:grpSpPr>
        <xdr:sp macro="PrevMonth" textlink="">
          <xdr:nvSpPr>
            <xdr:cNvPr id="206" name="PrevRec" hidden="1">
              <a:extLst>
                <a:ext uri="{FF2B5EF4-FFF2-40B4-BE49-F238E27FC236}">
                  <a16:creationId xmlns:a16="http://schemas.microsoft.com/office/drawing/2014/main" id="{00000000-0008-0000-0000-0000CE000000}"/>
                </a:ext>
              </a:extLst>
            </xdr:cNvPr>
            <xdr:cNvSpPr/>
          </xdr:nvSpPr>
          <xdr:spPr>
            <a:xfrm rot="21594301">
              <a:off x="4104070" y="2944706"/>
              <a:ext cx="195096" cy="153434"/>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PrevMonth" textlink="">
          <xdr:nvSpPr>
            <xdr:cNvPr id="207" name="PrevTri" hidden="1">
              <a:extLst>
                <a:ext uri="{FF2B5EF4-FFF2-40B4-BE49-F238E27FC236}">
                  <a16:creationId xmlns:a16="http://schemas.microsoft.com/office/drawing/2014/main" id="{00000000-0008-0000-0000-0000CF000000}"/>
                </a:ext>
              </a:extLst>
            </xdr:cNvPr>
            <xdr:cNvSpPr/>
          </xdr:nvSpPr>
          <xdr:spPr>
            <a:xfrm rot="16194301">
              <a:off x="4140331" y="2969356"/>
              <a:ext cx="101884" cy="104157"/>
            </a:xfrm>
            <a:prstGeom prs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nvGrpSpPr>
          <xdr:cNvPr id="2" name="NextMonth" hidden="1">
            <a:extLst>
              <a:ext uri="{FF2B5EF4-FFF2-40B4-BE49-F238E27FC236}">
                <a16:creationId xmlns:a16="http://schemas.microsoft.com/office/drawing/2014/main" id="{4A635F77-3070-8AB6-BAA5-3FC12B7EBD8B}"/>
              </a:ext>
            </a:extLst>
          </xdr:cNvPr>
          <xdr:cNvGrpSpPr/>
        </xdr:nvGrpSpPr>
        <xdr:grpSpPr>
          <a:xfrm>
            <a:off x="7253389" y="2940894"/>
            <a:ext cx="195096" cy="153434"/>
            <a:chOff x="7253389" y="2940894"/>
            <a:chExt cx="195096" cy="153434"/>
          </a:xfrm>
        </xdr:grpSpPr>
        <xdr:sp macro="NextMonth" textlink="">
          <xdr:nvSpPr>
            <xdr:cNvPr id="141" name="NextRec" hidden="1">
              <a:extLst>
                <a:ext uri="{FF2B5EF4-FFF2-40B4-BE49-F238E27FC236}">
                  <a16:creationId xmlns:a16="http://schemas.microsoft.com/office/drawing/2014/main" id="{00000000-0008-0000-0000-00008D000000}"/>
                </a:ext>
              </a:extLst>
            </xdr:cNvPr>
            <xdr:cNvSpPr/>
          </xdr:nvSpPr>
          <xdr:spPr>
            <a:xfrm rot="21594301">
              <a:off x="7253389" y="2940894"/>
              <a:ext cx="195096" cy="153434"/>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NextMonth" textlink="">
          <xdr:nvSpPr>
            <xdr:cNvPr id="142" name="NextTri" hidden="1">
              <a:extLst>
                <a:ext uri="{FF2B5EF4-FFF2-40B4-BE49-F238E27FC236}">
                  <a16:creationId xmlns:a16="http://schemas.microsoft.com/office/drawing/2014/main" id="{00000000-0008-0000-0000-00008E000000}"/>
                </a:ext>
              </a:extLst>
            </xdr:cNvPr>
            <xdr:cNvSpPr/>
          </xdr:nvSpPr>
          <xdr:spPr>
            <a:xfrm rot="5394301">
              <a:off x="7306581" y="2965526"/>
              <a:ext cx="101884" cy="104157"/>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clientData/>
  </xdr:twoCellAnchor>
</xdr:wsDr>
</file>

<file path=xl/drawings/drawing10.xml><?xml version="1.0" encoding="utf-8"?>
<xdr:wsDr xmlns:xdr="http://schemas.openxmlformats.org/drawingml/2006/spreadsheetDrawing" xmlns:a="http://schemas.openxmlformats.org/drawingml/2006/main">
  <xdr:oneCellAnchor>
    <xdr:from>
      <xdr:col>10</xdr:col>
      <xdr:colOff>593211</xdr:colOff>
      <xdr:row>16</xdr:row>
      <xdr:rowOff>45535</xdr:rowOff>
    </xdr:from>
    <xdr:ext cx="5957335" cy="937629"/>
    <xdr:sp macro="" textlink="">
      <xdr:nvSpPr>
        <xdr:cNvPr id="2" name="Rectangle 1">
          <a:extLst>
            <a:ext uri="{FF2B5EF4-FFF2-40B4-BE49-F238E27FC236}">
              <a16:creationId xmlns:a16="http://schemas.microsoft.com/office/drawing/2014/main" id="{00000000-0008-0000-0800-000002000000}"/>
            </a:ext>
          </a:extLst>
        </xdr:cNvPr>
        <xdr:cNvSpPr/>
      </xdr:nvSpPr>
      <xdr:spPr>
        <a:xfrm>
          <a:off x="8851386" y="3093535"/>
          <a:ext cx="5957335" cy="937629"/>
        </a:xfrm>
        <a:prstGeom prst="rect">
          <a:avLst/>
        </a:prstGeom>
        <a:noFill/>
      </xdr:spPr>
      <xdr:txBody>
        <a:bodyPr wrap="none" lIns="91440" tIns="45720" rIns="91440" bIns="45720">
          <a:spAutoFit/>
        </a:bodyPr>
        <a:lstStyle/>
        <a:p>
          <a:pPr algn="ctr"/>
          <a:r>
            <a:rPr lang="en-US" sz="5400" b="0" cap="none" spc="0">
              <a:ln w="0"/>
              <a:solidFill>
                <a:schemeClr val="accent1"/>
              </a:solidFill>
              <a:effectLst>
                <a:outerShdw blurRad="38100" dist="25400" dir="5400000" algn="ctr" rotWithShape="0">
                  <a:srgbClr val="6E747A">
                    <a:alpha val="43000"/>
                  </a:srgbClr>
                </a:outerShdw>
              </a:effectLst>
            </a:rPr>
            <a:t>Export</a:t>
          </a:r>
          <a:r>
            <a:rPr lang="en-US" sz="5400" b="0" cap="none" spc="0" baseline="0">
              <a:ln w="0"/>
              <a:solidFill>
                <a:schemeClr val="accent1"/>
              </a:solidFill>
              <a:effectLst>
                <a:outerShdw blurRad="38100" dist="25400" dir="5400000" algn="ctr" rotWithShape="0">
                  <a:srgbClr val="6E747A">
                    <a:alpha val="43000"/>
                  </a:srgbClr>
                </a:outerShdw>
              </a:effectLst>
            </a:rPr>
            <a:t> in same unit?</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5</xdr:col>
      <xdr:colOff>485775</xdr:colOff>
      <xdr:row>21</xdr:row>
      <xdr:rowOff>85725</xdr:rowOff>
    </xdr:from>
    <xdr:to>
      <xdr:col>9</xdr:col>
      <xdr:colOff>114300</xdr:colOff>
      <xdr:row>35</xdr:row>
      <xdr:rowOff>66674</xdr:rowOff>
    </xdr:to>
    <xdr:grpSp>
      <xdr:nvGrpSpPr>
        <xdr:cNvPr id="2" name="Calendar" hidden="1">
          <a:extLst>
            <a:ext uri="{FF2B5EF4-FFF2-40B4-BE49-F238E27FC236}">
              <a16:creationId xmlns:a16="http://schemas.microsoft.com/office/drawing/2014/main" id="{00000000-0008-0000-1100-000002000000}"/>
            </a:ext>
          </a:extLst>
        </xdr:cNvPr>
        <xdr:cNvGrpSpPr/>
      </xdr:nvGrpSpPr>
      <xdr:grpSpPr>
        <a:xfrm>
          <a:off x="3533775" y="3286125"/>
          <a:ext cx="2066925" cy="2114549"/>
          <a:chOff x="1057275" y="819150"/>
          <a:chExt cx="2066925" cy="2247899"/>
        </a:xfrm>
      </xdr:grpSpPr>
      <xdr:sp macro="" textlink="">
        <xdr:nvSpPr>
          <xdr:cNvPr id="3" name="Settings" hidden="1">
            <a:extLst>
              <a:ext uri="{FF2B5EF4-FFF2-40B4-BE49-F238E27FC236}">
                <a16:creationId xmlns:a16="http://schemas.microsoft.com/office/drawing/2014/main" id="{00000000-0008-0000-1100-000003000000}"/>
              </a:ext>
            </a:extLst>
          </xdr:cNvPr>
          <xdr:cNvSpPr/>
        </xdr:nvSpPr>
        <xdr:spPr>
          <a:xfrm>
            <a:off x="1059138" y="2828924"/>
            <a:ext cx="2065062" cy="238125"/>
          </a:xfrm>
          <a:prstGeom prst="rect">
            <a:avLst/>
          </a:prstGeom>
          <a:solidFill>
            <a:srgbClr val="B8CCE4"/>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DayBtn40" textlink="">
        <xdr:nvSpPr>
          <xdr:cNvPr id="4" name="40Day" hidden="1">
            <a:extLst>
              <a:ext uri="{FF2B5EF4-FFF2-40B4-BE49-F238E27FC236}">
                <a16:creationId xmlns:a16="http://schemas.microsoft.com/office/drawing/2014/main" id="{00000000-0008-0000-1100-000004000000}"/>
              </a:ext>
            </a:extLst>
          </xdr:cNvPr>
          <xdr:cNvSpPr/>
        </xdr:nvSpPr>
        <xdr:spPr>
          <a:xfrm>
            <a:off x="2222138" y="2407096"/>
            <a:ext cx="259456"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6A18771-3308-46EE-8434-8B20B33F105B}" type="TxLink">
              <a:rPr lang="en-US" sz="1100" b="0" i="0" u="none" strike="noStrike">
                <a:solidFill>
                  <a:srgbClr val="000000"/>
                </a:solidFill>
                <a:latin typeface="Calibri"/>
                <a:cs typeface="Calibri"/>
              </a:rPr>
              <a:pPr algn="r"/>
              <a:t> </a:t>
            </a:fld>
            <a:endParaRPr lang="en-US" sz="900" b="0">
              <a:solidFill>
                <a:schemeClr val="tx1">
                  <a:lumMod val="85000"/>
                  <a:lumOff val="15000"/>
                </a:schemeClr>
              </a:solidFill>
              <a:latin typeface="Tahoma" pitchFamily="34" charset="0"/>
              <a:cs typeface="Tahoma" pitchFamily="34" charset="0"/>
            </a:endParaRPr>
          </a:p>
        </xdr:txBody>
      </xdr:sp>
      <xdr:sp macro="DayBtn41" textlink="">
        <xdr:nvSpPr>
          <xdr:cNvPr id="5" name="41Day" hidden="1">
            <a:extLst>
              <a:ext uri="{FF2B5EF4-FFF2-40B4-BE49-F238E27FC236}">
                <a16:creationId xmlns:a16="http://schemas.microsoft.com/office/drawing/2014/main" id="{00000000-0008-0000-1100-000005000000}"/>
              </a:ext>
            </a:extLst>
          </xdr:cNvPr>
          <xdr:cNvSpPr/>
        </xdr:nvSpPr>
        <xdr:spPr>
          <a:xfrm>
            <a:off x="2486068" y="2407096"/>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773B9B8-71E9-4013-AD50-A66470999A8C}" type="TxLink">
              <a:rPr lang="en-US" sz="1100" b="0" i="0" u="none" strike="noStrike">
                <a:solidFill>
                  <a:srgbClr val="000000"/>
                </a:solidFill>
                <a:latin typeface="Calibri"/>
                <a:cs typeface="Calibri"/>
              </a:rPr>
              <a:pPr algn="r"/>
              <a:t> </a:t>
            </a:fld>
            <a:endParaRPr lang="en-US" sz="900" b="0">
              <a:solidFill>
                <a:schemeClr val="tx1">
                  <a:lumMod val="85000"/>
                  <a:lumOff val="15000"/>
                </a:schemeClr>
              </a:solidFill>
              <a:latin typeface="Tahoma" pitchFamily="34" charset="0"/>
              <a:cs typeface="Tahoma" pitchFamily="34" charset="0"/>
            </a:endParaRPr>
          </a:p>
        </xdr:txBody>
      </xdr:sp>
      <xdr:sp macro="DayBtn39" textlink="">
        <xdr:nvSpPr>
          <xdr:cNvPr id="6" name="39Day" hidden="1">
            <a:extLst>
              <a:ext uri="{FF2B5EF4-FFF2-40B4-BE49-F238E27FC236}">
                <a16:creationId xmlns:a16="http://schemas.microsoft.com/office/drawing/2014/main" id="{00000000-0008-0000-1100-000006000000}"/>
              </a:ext>
            </a:extLst>
          </xdr:cNvPr>
          <xdr:cNvSpPr/>
        </xdr:nvSpPr>
        <xdr:spPr>
          <a:xfrm>
            <a:off x="1962408" y="2407096"/>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1213A61-1F9D-4BDA-AF51-729DBC0C5D13}" type="TxLink">
              <a:rPr lang="en-US" sz="1100" b="0" i="0" u="none" strike="noStrike">
                <a:solidFill>
                  <a:srgbClr val="000000"/>
                </a:solidFill>
                <a:latin typeface="Calibri"/>
                <a:cs typeface="Calibri"/>
              </a:rPr>
              <a:pPr algn="r"/>
              <a:t> </a:t>
            </a:fld>
            <a:endParaRPr lang="en-US" sz="900" b="0">
              <a:solidFill>
                <a:schemeClr val="tx1">
                  <a:lumMod val="85000"/>
                  <a:lumOff val="15000"/>
                </a:schemeClr>
              </a:solidFill>
              <a:latin typeface="Tahoma" pitchFamily="34" charset="0"/>
              <a:cs typeface="Tahoma" pitchFamily="34" charset="0"/>
            </a:endParaRPr>
          </a:p>
        </xdr:txBody>
      </xdr:sp>
      <xdr:sp macro="DayBtn38" textlink="">
        <xdr:nvSpPr>
          <xdr:cNvPr id="7" name="38Day" hidden="1">
            <a:extLst>
              <a:ext uri="{FF2B5EF4-FFF2-40B4-BE49-F238E27FC236}">
                <a16:creationId xmlns:a16="http://schemas.microsoft.com/office/drawing/2014/main" id="{00000000-0008-0000-1100-000007000000}"/>
              </a:ext>
            </a:extLst>
          </xdr:cNvPr>
          <xdr:cNvSpPr/>
        </xdr:nvSpPr>
        <xdr:spPr>
          <a:xfrm>
            <a:off x="1700206" y="2407096"/>
            <a:ext cx="2559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D3920EE-D885-4418-9CD0-BE09AC7BF342}" type="TxLink">
              <a:rPr lang="en-US" sz="1100" b="0" i="0" u="none" strike="noStrike">
                <a:solidFill>
                  <a:srgbClr val="000000"/>
                </a:solidFill>
                <a:latin typeface="Calibri"/>
                <a:cs typeface="Calibri"/>
              </a:rPr>
              <a:pPr algn="r"/>
              <a:t> </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42" textlink="">
        <xdr:nvSpPr>
          <xdr:cNvPr id="8" name="42Day" hidden="1">
            <a:extLst>
              <a:ext uri="{FF2B5EF4-FFF2-40B4-BE49-F238E27FC236}">
                <a16:creationId xmlns:a16="http://schemas.microsoft.com/office/drawing/2014/main" id="{00000000-0008-0000-1100-000008000000}"/>
              </a:ext>
            </a:extLst>
          </xdr:cNvPr>
          <xdr:cNvSpPr/>
        </xdr:nvSpPr>
        <xdr:spPr>
          <a:xfrm>
            <a:off x="2747066" y="2407096"/>
            <a:ext cx="258958"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2229192-16C9-44DF-B018-F49A37ACCD2D}" type="TxLink">
              <a:rPr lang="en-US" sz="1100" b="0" i="0" u="none" strike="noStrike">
                <a:solidFill>
                  <a:srgbClr val="000000"/>
                </a:solidFill>
                <a:latin typeface="Calibri"/>
                <a:cs typeface="Calibri"/>
              </a:rPr>
              <a:pPr algn="r"/>
              <a:t> </a:t>
            </a:fld>
            <a:endParaRPr lang="en-US" sz="900" b="0">
              <a:solidFill>
                <a:schemeClr val="tx1">
                  <a:lumMod val="85000"/>
                  <a:lumOff val="15000"/>
                </a:schemeClr>
              </a:solidFill>
              <a:latin typeface="Tahoma" pitchFamily="34" charset="0"/>
              <a:cs typeface="Tahoma" pitchFamily="34" charset="0"/>
            </a:endParaRPr>
          </a:p>
        </xdr:txBody>
      </xdr:sp>
      <xdr:sp macro="DayBtn37" textlink="">
        <xdr:nvSpPr>
          <xdr:cNvPr id="9" name="37Day" hidden="1">
            <a:extLst>
              <a:ext uri="{FF2B5EF4-FFF2-40B4-BE49-F238E27FC236}">
                <a16:creationId xmlns:a16="http://schemas.microsoft.com/office/drawing/2014/main" id="{00000000-0008-0000-1100-000009000000}"/>
              </a:ext>
            </a:extLst>
          </xdr:cNvPr>
          <xdr:cNvSpPr/>
        </xdr:nvSpPr>
        <xdr:spPr>
          <a:xfrm>
            <a:off x="1437735" y="2407096"/>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475291D-D6BF-4BCE-A0B2-B4F50248EF88}" type="TxLink">
              <a:rPr lang="en-US" sz="1100" b="0" i="0" u="none" strike="noStrike">
                <a:solidFill>
                  <a:srgbClr val="000000"/>
                </a:solidFill>
                <a:latin typeface="Calibri"/>
                <a:cs typeface="Calibri"/>
              </a:rPr>
              <a:pPr algn="r"/>
              <a:t> </a:t>
            </a:fld>
            <a:endParaRPr lang="en-US" sz="900" b="0">
              <a:solidFill>
                <a:schemeClr val="tx1">
                  <a:lumMod val="85000"/>
                  <a:lumOff val="15000"/>
                </a:schemeClr>
              </a:solidFill>
              <a:latin typeface="Tahoma" pitchFamily="34" charset="0"/>
              <a:cs typeface="Tahoma" pitchFamily="34" charset="0"/>
            </a:endParaRPr>
          </a:p>
        </xdr:txBody>
      </xdr:sp>
      <xdr:sp macro="DayBtn36" textlink="">
        <xdr:nvSpPr>
          <xdr:cNvPr id="10" name="36Day" hidden="1">
            <a:extLst>
              <a:ext uri="{FF2B5EF4-FFF2-40B4-BE49-F238E27FC236}">
                <a16:creationId xmlns:a16="http://schemas.microsoft.com/office/drawing/2014/main" id="{00000000-0008-0000-1100-00000A000000}"/>
              </a:ext>
            </a:extLst>
          </xdr:cNvPr>
          <xdr:cNvSpPr/>
        </xdr:nvSpPr>
        <xdr:spPr>
          <a:xfrm>
            <a:off x="1176957" y="2407096"/>
            <a:ext cx="25488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0B7C0FB9-9083-4C60-BA32-26F63AA5A493}" type="TxLink">
              <a:rPr lang="en-US" sz="1100" b="0" i="0" u="none" strike="noStrike">
                <a:solidFill>
                  <a:srgbClr val="000000"/>
                </a:solidFill>
                <a:latin typeface="Calibri"/>
                <a:cs typeface="Calibri"/>
              </a:rPr>
              <a:pPr algn="r"/>
              <a:t> </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11" name="CalBack" hidden="1">
            <a:extLst>
              <a:ext uri="{FF2B5EF4-FFF2-40B4-BE49-F238E27FC236}">
                <a16:creationId xmlns:a16="http://schemas.microsoft.com/office/drawing/2014/main" id="{00000000-0008-0000-1100-00000B000000}"/>
              </a:ext>
            </a:extLst>
          </xdr:cNvPr>
          <xdr:cNvSpPr/>
        </xdr:nvSpPr>
        <xdr:spPr>
          <a:xfrm>
            <a:off x="1057275" y="819150"/>
            <a:ext cx="2065062" cy="2000250"/>
          </a:xfrm>
          <a:prstGeom prst="rect">
            <a:avLst/>
          </a:prstGeom>
          <a:solidFill>
            <a:srgbClr val="B8CCE4"/>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12" name="MonthYear" hidden="1">
            <a:extLst>
              <a:ext uri="{FF2B5EF4-FFF2-40B4-BE49-F238E27FC236}">
                <a16:creationId xmlns:a16="http://schemas.microsoft.com/office/drawing/2014/main" id="{00000000-0008-0000-1100-00000C000000}"/>
              </a:ext>
            </a:extLst>
          </xdr:cNvPr>
          <xdr:cNvSpPr txBox="1"/>
        </xdr:nvSpPr>
        <xdr:spPr>
          <a:xfrm>
            <a:off x="1340927" y="1019655"/>
            <a:ext cx="150076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ctr"/>
            <a:fld id="{F414575F-1B4F-4444-AF76-DFA1274E5CF0}" type="TxLink">
              <a:rPr lang="en-US" sz="1100" b="0" i="0" u="none" strike="noStrike">
                <a:solidFill>
                  <a:srgbClr val="000000"/>
                </a:solidFill>
                <a:latin typeface="Calibri"/>
                <a:cs typeface="Calibri"/>
              </a:rPr>
              <a:pPr algn="ctr"/>
              <a:t>January 2018</a:t>
            </a:fld>
            <a:endParaRPr lang="en-US" sz="1100" b="1">
              <a:solidFill>
                <a:schemeClr val="tx1">
                  <a:lumMod val="75000"/>
                  <a:lumOff val="25000"/>
                </a:schemeClr>
              </a:solidFill>
            </a:endParaRPr>
          </a:p>
        </xdr:txBody>
      </xdr:sp>
      <xdr:sp macro="" textlink="">
        <xdr:nvSpPr>
          <xdr:cNvPr id="13" name="CalBorder" hidden="1">
            <a:extLst>
              <a:ext uri="{FF2B5EF4-FFF2-40B4-BE49-F238E27FC236}">
                <a16:creationId xmlns:a16="http://schemas.microsoft.com/office/drawing/2014/main" id="{00000000-0008-0000-1100-00000D000000}"/>
              </a:ext>
            </a:extLst>
          </xdr:cNvPr>
          <xdr:cNvSpPr/>
        </xdr:nvSpPr>
        <xdr:spPr>
          <a:xfrm>
            <a:off x="1161699" y="990298"/>
            <a:ext cx="1859215" cy="163243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DayBtn1" textlink="">
        <xdr:nvSpPr>
          <xdr:cNvPr id="14" name="1Day" hidden="1">
            <a:extLst>
              <a:ext uri="{FF2B5EF4-FFF2-40B4-BE49-F238E27FC236}">
                <a16:creationId xmlns:a16="http://schemas.microsoft.com/office/drawing/2014/main" id="{00000000-0008-0000-1100-00000E000000}"/>
              </a:ext>
            </a:extLst>
          </xdr:cNvPr>
          <xdr:cNvSpPr/>
        </xdr:nvSpPr>
        <xdr:spPr>
          <a:xfrm>
            <a:off x="1176850" y="1420180"/>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15D48B2-976D-41DA-B44D-DAC0F1CAB4A1}" type="TxLink">
              <a:rPr lang="en-US" sz="1100" b="0" i="0" u="none" strike="noStrike">
                <a:solidFill>
                  <a:srgbClr val="000000"/>
                </a:solidFill>
                <a:latin typeface="Calibri"/>
                <a:cs typeface="Calibri"/>
              </a:rPr>
              <a:pPr algn="r"/>
              <a:t> </a:t>
            </a:fld>
            <a:endParaRPr lang="en-US" sz="900" b="0">
              <a:solidFill>
                <a:schemeClr val="tx1">
                  <a:lumMod val="85000"/>
                  <a:lumOff val="15000"/>
                </a:schemeClr>
              </a:solidFill>
              <a:latin typeface="Tahoma" pitchFamily="34" charset="0"/>
              <a:cs typeface="Tahoma" pitchFamily="34" charset="0"/>
            </a:endParaRPr>
          </a:p>
        </xdr:txBody>
      </xdr:sp>
      <xdr:sp macro="DayBtn3" textlink="">
        <xdr:nvSpPr>
          <xdr:cNvPr id="15" name="3Day" hidden="1">
            <a:extLst>
              <a:ext uri="{FF2B5EF4-FFF2-40B4-BE49-F238E27FC236}">
                <a16:creationId xmlns:a16="http://schemas.microsoft.com/office/drawing/2014/main" id="{00000000-0008-0000-1100-00000F000000}"/>
              </a:ext>
            </a:extLst>
          </xdr:cNvPr>
          <xdr:cNvSpPr/>
        </xdr:nvSpPr>
        <xdr:spPr>
          <a:xfrm>
            <a:off x="1699627" y="1420180"/>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DCC3A55-0634-4923-9F66-8303C49B7CFA}" type="TxLink">
              <a:rPr lang="en-US" sz="1100" b="0" i="0" u="none" strike="noStrike">
                <a:solidFill>
                  <a:srgbClr val="000000"/>
                </a:solidFill>
                <a:latin typeface="Calibri"/>
                <a:cs typeface="Calibri"/>
              </a:rPr>
              <a:pPr algn="r"/>
              <a:t>2</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14" textlink="">
        <xdr:nvSpPr>
          <xdr:cNvPr id="16" name="14Day" hidden="1">
            <a:extLst>
              <a:ext uri="{FF2B5EF4-FFF2-40B4-BE49-F238E27FC236}">
                <a16:creationId xmlns:a16="http://schemas.microsoft.com/office/drawing/2014/main" id="{00000000-0008-0000-1100-000010000000}"/>
              </a:ext>
            </a:extLst>
          </xdr:cNvPr>
          <xdr:cNvSpPr/>
        </xdr:nvSpPr>
        <xdr:spPr>
          <a:xfrm>
            <a:off x="2744044" y="1617150"/>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D8D1F81-F937-4E11-97F2-1E0BCD3A1A40}" type="TxLink">
              <a:rPr lang="en-US" sz="1100" b="0" i="0" u="none" strike="noStrike">
                <a:solidFill>
                  <a:srgbClr val="000000"/>
                </a:solidFill>
                <a:latin typeface="Calibri"/>
                <a:cs typeface="Calibri"/>
              </a:rPr>
              <a:pPr algn="r"/>
              <a:t>13</a:t>
            </a:fld>
            <a:endParaRPr lang="en-US" sz="900" b="0">
              <a:solidFill>
                <a:schemeClr val="tx1">
                  <a:lumMod val="85000"/>
                  <a:lumOff val="15000"/>
                </a:schemeClr>
              </a:solidFill>
              <a:latin typeface="Tahoma" pitchFamily="34" charset="0"/>
              <a:cs typeface="Tahoma" pitchFamily="34" charset="0"/>
            </a:endParaRPr>
          </a:p>
        </xdr:txBody>
      </xdr:sp>
      <xdr:sp macro="DayBtn7" textlink="">
        <xdr:nvSpPr>
          <xdr:cNvPr id="17" name="7Day" hidden="1">
            <a:extLst>
              <a:ext uri="{FF2B5EF4-FFF2-40B4-BE49-F238E27FC236}">
                <a16:creationId xmlns:a16="http://schemas.microsoft.com/office/drawing/2014/main" id="{00000000-0008-0000-1100-000011000000}"/>
              </a:ext>
            </a:extLst>
          </xdr:cNvPr>
          <xdr:cNvSpPr/>
        </xdr:nvSpPr>
        <xdr:spPr>
          <a:xfrm>
            <a:off x="2744044" y="1420180"/>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65376C1-6F0B-46F7-B80E-77B7F45E7160}" type="TxLink">
              <a:rPr lang="en-US" sz="1100" b="0" i="0" u="none" strike="noStrike">
                <a:solidFill>
                  <a:srgbClr val="000000"/>
                </a:solidFill>
                <a:latin typeface="Calibri"/>
                <a:cs typeface="Calibri"/>
              </a:rPr>
              <a:pPr algn="r"/>
              <a:t>6</a:t>
            </a:fld>
            <a:endParaRPr lang="en-US" sz="900" b="0">
              <a:solidFill>
                <a:schemeClr val="tx1">
                  <a:lumMod val="85000"/>
                  <a:lumOff val="15000"/>
                </a:schemeClr>
              </a:solidFill>
              <a:latin typeface="Tahoma" pitchFamily="34" charset="0"/>
              <a:cs typeface="Tahoma" pitchFamily="34" charset="0"/>
            </a:endParaRPr>
          </a:p>
        </xdr:txBody>
      </xdr:sp>
      <xdr:sp macro="DayBtn4" textlink="">
        <xdr:nvSpPr>
          <xdr:cNvPr id="18" name="4Day" hidden="1">
            <a:extLst>
              <a:ext uri="{FF2B5EF4-FFF2-40B4-BE49-F238E27FC236}">
                <a16:creationId xmlns:a16="http://schemas.microsoft.com/office/drawing/2014/main" id="{00000000-0008-0000-1100-000012000000}"/>
              </a:ext>
            </a:extLst>
          </xdr:cNvPr>
          <xdr:cNvSpPr/>
        </xdr:nvSpPr>
        <xdr:spPr>
          <a:xfrm>
            <a:off x="1961593" y="1420180"/>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6BCBD4C-B427-4519-8741-1DFFE17F4905}" type="TxLink">
              <a:rPr lang="en-US" sz="1100" b="0" i="0" u="none" strike="noStrike">
                <a:solidFill>
                  <a:srgbClr val="000000"/>
                </a:solidFill>
                <a:latin typeface="Calibri"/>
                <a:cs typeface="Calibri"/>
              </a:rPr>
              <a:pPr algn="r"/>
              <a:t>3</a:t>
            </a:fld>
            <a:endParaRPr lang="en-US" sz="900" b="0">
              <a:solidFill>
                <a:schemeClr val="tx1">
                  <a:lumMod val="85000"/>
                  <a:lumOff val="15000"/>
                </a:schemeClr>
              </a:solidFill>
              <a:latin typeface="Tahoma" pitchFamily="34" charset="0"/>
              <a:cs typeface="Tahoma" pitchFamily="34" charset="0"/>
            </a:endParaRPr>
          </a:p>
        </xdr:txBody>
      </xdr:sp>
      <xdr:sp macro="DayBtn2" textlink="">
        <xdr:nvSpPr>
          <xdr:cNvPr id="19" name="2Day" hidden="1">
            <a:extLst>
              <a:ext uri="{FF2B5EF4-FFF2-40B4-BE49-F238E27FC236}">
                <a16:creationId xmlns:a16="http://schemas.microsoft.com/office/drawing/2014/main" id="{00000000-0008-0000-1100-000013000000}"/>
              </a:ext>
            </a:extLst>
          </xdr:cNvPr>
          <xdr:cNvSpPr/>
        </xdr:nvSpPr>
        <xdr:spPr>
          <a:xfrm>
            <a:off x="1437391" y="1420180"/>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B6FC25A-3790-460D-B7F7-8BE376E48AD1}" type="TxLink">
              <a:rPr lang="en-US" sz="1100" b="0" i="0" u="none" strike="noStrike">
                <a:solidFill>
                  <a:srgbClr val="000000"/>
                </a:solidFill>
                <a:latin typeface="Calibri"/>
                <a:cs typeface="Calibri"/>
              </a:rPr>
              <a:pPr algn="r"/>
              <a:t>1</a:t>
            </a:fld>
            <a:endParaRPr lang="en-US" sz="900" b="0">
              <a:solidFill>
                <a:schemeClr val="tx1">
                  <a:lumMod val="85000"/>
                  <a:lumOff val="15000"/>
                </a:schemeClr>
              </a:solidFill>
              <a:latin typeface="Tahoma" pitchFamily="34" charset="0"/>
              <a:cs typeface="Tahoma" pitchFamily="34" charset="0"/>
            </a:endParaRPr>
          </a:p>
        </xdr:txBody>
      </xdr:sp>
      <xdr:sp macro="DayBtn5" textlink="">
        <xdr:nvSpPr>
          <xdr:cNvPr id="20" name="5Day" hidden="1">
            <a:extLst>
              <a:ext uri="{FF2B5EF4-FFF2-40B4-BE49-F238E27FC236}">
                <a16:creationId xmlns:a16="http://schemas.microsoft.com/office/drawing/2014/main" id="{00000000-0008-0000-1100-000014000000}"/>
              </a:ext>
            </a:extLst>
          </xdr:cNvPr>
          <xdr:cNvSpPr/>
        </xdr:nvSpPr>
        <xdr:spPr>
          <a:xfrm>
            <a:off x="2219588" y="1420180"/>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62142E1-2A98-4412-ADA1-6A9E79556DE7}" type="TxLink">
              <a:rPr lang="en-US" sz="1100" b="0" i="0" u="none" strike="noStrike">
                <a:solidFill>
                  <a:srgbClr val="000000"/>
                </a:solidFill>
                <a:latin typeface="Calibri"/>
                <a:cs typeface="Calibri"/>
              </a:rPr>
              <a:pPr algn="r"/>
              <a:t>4</a:t>
            </a:fld>
            <a:endParaRPr lang="en-US" sz="900" b="0">
              <a:solidFill>
                <a:schemeClr val="tx1">
                  <a:lumMod val="85000"/>
                  <a:lumOff val="15000"/>
                </a:schemeClr>
              </a:solidFill>
              <a:latin typeface="Tahoma" pitchFamily="34" charset="0"/>
              <a:cs typeface="Tahoma" pitchFamily="34" charset="0"/>
            </a:endParaRPr>
          </a:p>
        </xdr:txBody>
      </xdr:sp>
      <xdr:sp macro="DayBtn8" textlink="">
        <xdr:nvSpPr>
          <xdr:cNvPr id="21" name="8Day" hidden="1">
            <a:extLst>
              <a:ext uri="{FF2B5EF4-FFF2-40B4-BE49-F238E27FC236}">
                <a16:creationId xmlns:a16="http://schemas.microsoft.com/office/drawing/2014/main" id="{00000000-0008-0000-1100-000015000000}"/>
              </a:ext>
            </a:extLst>
          </xdr:cNvPr>
          <xdr:cNvSpPr/>
        </xdr:nvSpPr>
        <xdr:spPr>
          <a:xfrm>
            <a:off x="1176850" y="1617150"/>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5F3938F-FEA8-4E20-A9C5-437608DB21F2}" type="TxLink">
              <a:rPr lang="en-US" sz="1100" b="0" i="0" u="none" strike="noStrike">
                <a:solidFill>
                  <a:srgbClr val="000000"/>
                </a:solidFill>
                <a:latin typeface="Calibri"/>
                <a:cs typeface="Calibri"/>
              </a:rPr>
              <a:pPr algn="r"/>
              <a:t>7</a:t>
            </a:fld>
            <a:endParaRPr lang="en-US" sz="900" b="0">
              <a:solidFill>
                <a:schemeClr val="tx1">
                  <a:lumMod val="85000"/>
                  <a:lumOff val="15000"/>
                </a:schemeClr>
              </a:solidFill>
              <a:latin typeface="Tahoma" pitchFamily="34" charset="0"/>
              <a:cs typeface="Tahoma" pitchFamily="34" charset="0"/>
            </a:endParaRPr>
          </a:p>
        </xdr:txBody>
      </xdr:sp>
      <xdr:sp macro="DayBtn10" textlink="">
        <xdr:nvSpPr>
          <xdr:cNvPr id="22" name="10Day" hidden="1">
            <a:extLst>
              <a:ext uri="{FF2B5EF4-FFF2-40B4-BE49-F238E27FC236}">
                <a16:creationId xmlns:a16="http://schemas.microsoft.com/office/drawing/2014/main" id="{00000000-0008-0000-1100-000016000000}"/>
              </a:ext>
            </a:extLst>
          </xdr:cNvPr>
          <xdr:cNvSpPr/>
        </xdr:nvSpPr>
        <xdr:spPr>
          <a:xfrm>
            <a:off x="1699627" y="1617150"/>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A93505B-E706-433D-B983-8DB57EC5900D}" type="TxLink">
              <a:rPr lang="en-US" sz="1100" b="0" i="0" u="none" strike="noStrike">
                <a:solidFill>
                  <a:srgbClr val="000000"/>
                </a:solidFill>
                <a:latin typeface="Calibri"/>
                <a:cs typeface="Calibri"/>
              </a:rPr>
              <a:pPr algn="r"/>
              <a:t>9</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6" textlink="">
        <xdr:nvSpPr>
          <xdr:cNvPr id="23" name="6Day" hidden="1">
            <a:extLst>
              <a:ext uri="{FF2B5EF4-FFF2-40B4-BE49-F238E27FC236}">
                <a16:creationId xmlns:a16="http://schemas.microsoft.com/office/drawing/2014/main" id="{00000000-0008-0000-1100-000017000000}"/>
              </a:ext>
            </a:extLst>
          </xdr:cNvPr>
          <xdr:cNvSpPr/>
        </xdr:nvSpPr>
        <xdr:spPr>
          <a:xfrm>
            <a:off x="2483281" y="1420180"/>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0D7EB38-4A7E-4ABE-A944-2B60CEF57A45}" type="TxLink">
              <a:rPr lang="en-US" sz="1100" b="0" i="0" u="none" strike="noStrike">
                <a:solidFill>
                  <a:srgbClr val="000000"/>
                </a:solidFill>
                <a:latin typeface="Calibri"/>
                <a:cs typeface="Calibri"/>
              </a:rPr>
              <a:pPr algn="r"/>
              <a:t>5</a:t>
            </a:fld>
            <a:endParaRPr lang="en-US" sz="900" b="0">
              <a:solidFill>
                <a:schemeClr val="tx1">
                  <a:lumMod val="85000"/>
                  <a:lumOff val="15000"/>
                </a:schemeClr>
              </a:solidFill>
              <a:latin typeface="Tahoma" pitchFamily="34" charset="0"/>
              <a:cs typeface="Tahoma" pitchFamily="34" charset="0"/>
            </a:endParaRPr>
          </a:p>
        </xdr:txBody>
      </xdr:sp>
      <xdr:sp macro="DayBtn13" textlink="">
        <xdr:nvSpPr>
          <xdr:cNvPr id="24" name="13Day" hidden="1">
            <a:extLst>
              <a:ext uri="{FF2B5EF4-FFF2-40B4-BE49-F238E27FC236}">
                <a16:creationId xmlns:a16="http://schemas.microsoft.com/office/drawing/2014/main" id="{00000000-0008-0000-1100-000018000000}"/>
              </a:ext>
            </a:extLst>
          </xdr:cNvPr>
          <xdr:cNvSpPr/>
        </xdr:nvSpPr>
        <xdr:spPr>
          <a:xfrm>
            <a:off x="2483281" y="1617150"/>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05D0EAC6-F084-4584-8174-3CF44065ACD6}" type="TxLink">
              <a:rPr lang="en-US" sz="1100" b="0" i="0" u="none" strike="noStrike">
                <a:solidFill>
                  <a:srgbClr val="000000"/>
                </a:solidFill>
                <a:latin typeface="Calibri"/>
                <a:cs typeface="Calibri"/>
              </a:rPr>
              <a:pPr algn="r"/>
              <a:t>12</a:t>
            </a:fld>
            <a:endParaRPr lang="en-US" sz="900" b="0">
              <a:solidFill>
                <a:schemeClr val="tx1">
                  <a:lumMod val="85000"/>
                  <a:lumOff val="15000"/>
                </a:schemeClr>
              </a:solidFill>
              <a:latin typeface="Tahoma" pitchFamily="34" charset="0"/>
              <a:cs typeface="Tahoma" pitchFamily="34" charset="0"/>
            </a:endParaRPr>
          </a:p>
        </xdr:txBody>
      </xdr:sp>
      <xdr:sp macro="DayBtn11" textlink="">
        <xdr:nvSpPr>
          <xdr:cNvPr id="25" name="11Day" hidden="1">
            <a:extLst>
              <a:ext uri="{FF2B5EF4-FFF2-40B4-BE49-F238E27FC236}">
                <a16:creationId xmlns:a16="http://schemas.microsoft.com/office/drawing/2014/main" id="{00000000-0008-0000-1100-000019000000}"/>
              </a:ext>
            </a:extLst>
          </xdr:cNvPr>
          <xdr:cNvSpPr/>
        </xdr:nvSpPr>
        <xdr:spPr>
          <a:xfrm>
            <a:off x="1961593" y="1617150"/>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6CD927F-537F-433B-9BB8-89C66DF6E340}" type="TxLink">
              <a:rPr lang="en-US" sz="1100" b="0" i="0" u="none" strike="noStrike">
                <a:solidFill>
                  <a:srgbClr val="000000"/>
                </a:solidFill>
                <a:latin typeface="Calibri"/>
                <a:cs typeface="Calibri"/>
              </a:rPr>
              <a:pPr algn="r"/>
              <a:t>10</a:t>
            </a:fld>
            <a:endParaRPr lang="en-US" sz="900" b="0">
              <a:solidFill>
                <a:schemeClr val="tx1">
                  <a:lumMod val="85000"/>
                  <a:lumOff val="15000"/>
                </a:schemeClr>
              </a:solidFill>
              <a:latin typeface="Tahoma" pitchFamily="34" charset="0"/>
              <a:cs typeface="Tahoma" pitchFamily="34" charset="0"/>
            </a:endParaRPr>
          </a:p>
        </xdr:txBody>
      </xdr:sp>
      <xdr:sp macro="DayBtn9" textlink="">
        <xdr:nvSpPr>
          <xdr:cNvPr id="26" name="9Day" hidden="1">
            <a:extLst>
              <a:ext uri="{FF2B5EF4-FFF2-40B4-BE49-F238E27FC236}">
                <a16:creationId xmlns:a16="http://schemas.microsoft.com/office/drawing/2014/main" id="{00000000-0008-0000-1100-00001A000000}"/>
              </a:ext>
            </a:extLst>
          </xdr:cNvPr>
          <xdr:cNvSpPr/>
        </xdr:nvSpPr>
        <xdr:spPr>
          <a:xfrm>
            <a:off x="1437391" y="1617150"/>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B1CB0BD-8108-4F0B-AC07-F0A0BB80923C}" type="TxLink">
              <a:rPr lang="en-US" sz="1100" b="0" i="0" u="none" strike="noStrike">
                <a:solidFill>
                  <a:srgbClr val="000000"/>
                </a:solidFill>
                <a:latin typeface="Calibri"/>
                <a:cs typeface="Calibri"/>
              </a:rPr>
              <a:pPr algn="r"/>
              <a:t>8</a:t>
            </a:fld>
            <a:endParaRPr lang="en-US" sz="900" b="0">
              <a:solidFill>
                <a:schemeClr val="tx1">
                  <a:lumMod val="85000"/>
                  <a:lumOff val="15000"/>
                </a:schemeClr>
              </a:solidFill>
              <a:latin typeface="Tahoma" pitchFamily="34" charset="0"/>
              <a:cs typeface="Tahoma" pitchFamily="34" charset="0"/>
            </a:endParaRPr>
          </a:p>
        </xdr:txBody>
      </xdr:sp>
      <xdr:sp macro="DayBtn12" textlink="">
        <xdr:nvSpPr>
          <xdr:cNvPr id="27" name="12Day" hidden="1">
            <a:extLst>
              <a:ext uri="{FF2B5EF4-FFF2-40B4-BE49-F238E27FC236}">
                <a16:creationId xmlns:a16="http://schemas.microsoft.com/office/drawing/2014/main" id="{00000000-0008-0000-1100-00001B000000}"/>
              </a:ext>
            </a:extLst>
          </xdr:cNvPr>
          <xdr:cNvSpPr/>
        </xdr:nvSpPr>
        <xdr:spPr>
          <a:xfrm>
            <a:off x="2219588" y="1617150"/>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2EEC2D1-BD14-4F55-A2E5-2879E4F7051C}" type="TxLink">
              <a:rPr lang="en-US" sz="1100" b="0" i="0" u="none" strike="noStrike">
                <a:solidFill>
                  <a:srgbClr val="000000"/>
                </a:solidFill>
                <a:latin typeface="Calibri"/>
                <a:cs typeface="Calibri"/>
              </a:rPr>
              <a:pPr algn="r"/>
              <a:t>11</a:t>
            </a:fld>
            <a:endParaRPr lang="en-US" sz="900" b="0">
              <a:solidFill>
                <a:schemeClr val="tx1">
                  <a:lumMod val="85000"/>
                  <a:lumOff val="15000"/>
                </a:schemeClr>
              </a:solidFill>
              <a:latin typeface="Tahoma" pitchFamily="34" charset="0"/>
              <a:cs typeface="Tahoma" pitchFamily="34" charset="0"/>
            </a:endParaRPr>
          </a:p>
        </xdr:txBody>
      </xdr:sp>
      <xdr:sp macro="DayBtn15" textlink="">
        <xdr:nvSpPr>
          <xdr:cNvPr id="28" name="15Day" hidden="1">
            <a:extLst>
              <a:ext uri="{FF2B5EF4-FFF2-40B4-BE49-F238E27FC236}">
                <a16:creationId xmlns:a16="http://schemas.microsoft.com/office/drawing/2014/main" id="{00000000-0008-0000-1100-00001C000000}"/>
              </a:ext>
            </a:extLst>
          </xdr:cNvPr>
          <xdr:cNvSpPr/>
        </xdr:nvSpPr>
        <xdr:spPr>
          <a:xfrm>
            <a:off x="1176850" y="1814214"/>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BBFC513-89CA-453A-B7A0-D0AA4CD3939C}" type="TxLink">
              <a:rPr lang="en-US" sz="1100" b="0" i="0" u="none" strike="noStrike">
                <a:solidFill>
                  <a:srgbClr val="000000"/>
                </a:solidFill>
                <a:latin typeface="Calibri"/>
                <a:cs typeface="Calibri"/>
              </a:rPr>
              <a:pPr algn="r"/>
              <a:t>14</a:t>
            </a:fld>
            <a:endParaRPr lang="en-US" sz="900" b="0">
              <a:solidFill>
                <a:schemeClr val="tx1">
                  <a:lumMod val="85000"/>
                  <a:lumOff val="15000"/>
                </a:schemeClr>
              </a:solidFill>
              <a:latin typeface="Tahoma" pitchFamily="34" charset="0"/>
              <a:cs typeface="Tahoma" pitchFamily="34" charset="0"/>
            </a:endParaRPr>
          </a:p>
        </xdr:txBody>
      </xdr:sp>
      <xdr:sp macro="DayBtn17" textlink="">
        <xdr:nvSpPr>
          <xdr:cNvPr id="29" name="17Day" hidden="1">
            <a:extLst>
              <a:ext uri="{FF2B5EF4-FFF2-40B4-BE49-F238E27FC236}">
                <a16:creationId xmlns:a16="http://schemas.microsoft.com/office/drawing/2014/main" id="{00000000-0008-0000-1100-00001D000000}"/>
              </a:ext>
            </a:extLst>
          </xdr:cNvPr>
          <xdr:cNvSpPr/>
        </xdr:nvSpPr>
        <xdr:spPr>
          <a:xfrm>
            <a:off x="1699627" y="1814214"/>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3B2D41F-6BCC-4154-881A-6D67F1F4659E}" type="TxLink">
              <a:rPr lang="en-US" sz="1100" b="0" i="0" u="none" strike="noStrike">
                <a:solidFill>
                  <a:srgbClr val="000000"/>
                </a:solidFill>
                <a:latin typeface="Calibri"/>
                <a:cs typeface="Calibri"/>
              </a:rPr>
              <a:pPr algn="r"/>
              <a:t>16</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0" textlink="">
        <xdr:nvSpPr>
          <xdr:cNvPr id="30" name="20Day" hidden="1">
            <a:extLst>
              <a:ext uri="{FF2B5EF4-FFF2-40B4-BE49-F238E27FC236}">
                <a16:creationId xmlns:a16="http://schemas.microsoft.com/office/drawing/2014/main" id="{00000000-0008-0000-1100-00001E000000}"/>
              </a:ext>
            </a:extLst>
          </xdr:cNvPr>
          <xdr:cNvSpPr/>
        </xdr:nvSpPr>
        <xdr:spPr>
          <a:xfrm>
            <a:off x="2483281" y="1814214"/>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D79051F-54B2-4FFB-B9EB-7FC5FDA6C92A}" type="TxLink">
              <a:rPr lang="en-US" sz="1100" b="0" i="0" u="none" strike="noStrike">
                <a:solidFill>
                  <a:srgbClr val="000000"/>
                </a:solidFill>
                <a:latin typeface="Calibri"/>
                <a:cs typeface="Calibri"/>
              </a:rPr>
              <a:pPr algn="r"/>
              <a:t>19</a:t>
            </a:fld>
            <a:endParaRPr lang="en-US" sz="900" b="0">
              <a:solidFill>
                <a:schemeClr val="tx1">
                  <a:lumMod val="85000"/>
                  <a:lumOff val="15000"/>
                </a:schemeClr>
              </a:solidFill>
              <a:latin typeface="Tahoma" pitchFamily="34" charset="0"/>
              <a:cs typeface="Tahoma" pitchFamily="34" charset="0"/>
            </a:endParaRPr>
          </a:p>
        </xdr:txBody>
      </xdr:sp>
      <xdr:sp macro="DayBtn21" textlink="">
        <xdr:nvSpPr>
          <xdr:cNvPr id="31" name="21Day" hidden="1">
            <a:extLst>
              <a:ext uri="{FF2B5EF4-FFF2-40B4-BE49-F238E27FC236}">
                <a16:creationId xmlns:a16="http://schemas.microsoft.com/office/drawing/2014/main" id="{00000000-0008-0000-1100-00001F000000}"/>
              </a:ext>
            </a:extLst>
          </xdr:cNvPr>
          <xdr:cNvSpPr/>
        </xdr:nvSpPr>
        <xdr:spPr>
          <a:xfrm>
            <a:off x="2744044" y="1814214"/>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0C46B46-080D-41C6-8B9E-2734FA43F39F}" type="TxLink">
              <a:rPr lang="en-US" sz="1100" b="0" i="0" u="none" strike="noStrike">
                <a:solidFill>
                  <a:srgbClr val="000000"/>
                </a:solidFill>
                <a:latin typeface="Calibri"/>
                <a:cs typeface="Calibri"/>
              </a:rPr>
              <a:pPr algn="r"/>
              <a:t>20</a:t>
            </a:fld>
            <a:endParaRPr lang="en-US" sz="900" b="0">
              <a:solidFill>
                <a:schemeClr val="tx1">
                  <a:lumMod val="85000"/>
                  <a:lumOff val="15000"/>
                </a:schemeClr>
              </a:solidFill>
              <a:latin typeface="Tahoma" pitchFamily="34" charset="0"/>
              <a:cs typeface="Tahoma" pitchFamily="34" charset="0"/>
            </a:endParaRPr>
          </a:p>
        </xdr:txBody>
      </xdr:sp>
      <xdr:sp macro="DayBtn18" textlink="">
        <xdr:nvSpPr>
          <xdr:cNvPr id="32" name="18Day" hidden="1">
            <a:extLst>
              <a:ext uri="{FF2B5EF4-FFF2-40B4-BE49-F238E27FC236}">
                <a16:creationId xmlns:a16="http://schemas.microsoft.com/office/drawing/2014/main" id="{00000000-0008-0000-1100-000020000000}"/>
              </a:ext>
            </a:extLst>
          </xdr:cNvPr>
          <xdr:cNvSpPr/>
        </xdr:nvSpPr>
        <xdr:spPr>
          <a:xfrm>
            <a:off x="1961593" y="1814214"/>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A59C1B2-F7DF-446E-8B67-5223981C4C03}" type="TxLink">
              <a:rPr lang="en-US" sz="1100" b="0" i="0" u="none" strike="noStrike">
                <a:solidFill>
                  <a:srgbClr val="000000"/>
                </a:solidFill>
                <a:latin typeface="Calibri"/>
                <a:cs typeface="Calibri"/>
              </a:rPr>
              <a:pPr algn="r"/>
              <a:t>17</a:t>
            </a:fld>
            <a:endParaRPr lang="en-US" sz="900" b="0">
              <a:solidFill>
                <a:schemeClr val="tx1">
                  <a:lumMod val="85000"/>
                  <a:lumOff val="15000"/>
                </a:schemeClr>
              </a:solidFill>
              <a:latin typeface="Tahoma" pitchFamily="34" charset="0"/>
              <a:cs typeface="Tahoma" pitchFamily="34" charset="0"/>
            </a:endParaRPr>
          </a:p>
        </xdr:txBody>
      </xdr:sp>
      <xdr:sp macro="DayBtn16" textlink="">
        <xdr:nvSpPr>
          <xdr:cNvPr id="33" name="16Day" hidden="1">
            <a:extLst>
              <a:ext uri="{FF2B5EF4-FFF2-40B4-BE49-F238E27FC236}">
                <a16:creationId xmlns:a16="http://schemas.microsoft.com/office/drawing/2014/main" id="{00000000-0008-0000-1100-000021000000}"/>
              </a:ext>
            </a:extLst>
          </xdr:cNvPr>
          <xdr:cNvSpPr/>
        </xdr:nvSpPr>
        <xdr:spPr>
          <a:xfrm>
            <a:off x="1437391" y="1814214"/>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9E3A381-01AD-4506-96DD-316FD6ED9F3C}" type="TxLink">
              <a:rPr lang="en-US" sz="1100" b="0" i="0" u="none" strike="noStrike">
                <a:solidFill>
                  <a:srgbClr val="000000"/>
                </a:solidFill>
                <a:latin typeface="Calibri"/>
                <a:cs typeface="Calibri"/>
              </a:rPr>
              <a:pPr algn="r"/>
              <a:t>15</a:t>
            </a:fld>
            <a:endParaRPr lang="en-US" sz="900" b="0">
              <a:solidFill>
                <a:schemeClr val="tx1">
                  <a:lumMod val="85000"/>
                  <a:lumOff val="15000"/>
                </a:schemeClr>
              </a:solidFill>
              <a:latin typeface="Tahoma" pitchFamily="34" charset="0"/>
              <a:cs typeface="Tahoma" pitchFamily="34" charset="0"/>
            </a:endParaRPr>
          </a:p>
        </xdr:txBody>
      </xdr:sp>
      <xdr:sp macro="DayBtn19" textlink="">
        <xdr:nvSpPr>
          <xdr:cNvPr id="34" name="19Day" hidden="1">
            <a:extLst>
              <a:ext uri="{FF2B5EF4-FFF2-40B4-BE49-F238E27FC236}">
                <a16:creationId xmlns:a16="http://schemas.microsoft.com/office/drawing/2014/main" id="{00000000-0008-0000-1100-000022000000}"/>
              </a:ext>
            </a:extLst>
          </xdr:cNvPr>
          <xdr:cNvSpPr/>
        </xdr:nvSpPr>
        <xdr:spPr>
          <a:xfrm>
            <a:off x="2219588" y="1814214"/>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332587F-59BC-44E0-A772-87C192533B91}" type="TxLink">
              <a:rPr lang="en-US" sz="1100" b="0" i="0" u="none" strike="noStrike">
                <a:solidFill>
                  <a:srgbClr val="000000"/>
                </a:solidFill>
                <a:latin typeface="Calibri"/>
                <a:cs typeface="Calibri"/>
              </a:rPr>
              <a:pPr algn="r"/>
              <a:t>18</a:t>
            </a:fld>
            <a:endParaRPr lang="en-US" sz="900" b="0">
              <a:solidFill>
                <a:schemeClr val="tx1">
                  <a:lumMod val="85000"/>
                  <a:lumOff val="15000"/>
                </a:schemeClr>
              </a:solidFill>
              <a:latin typeface="Tahoma" pitchFamily="34" charset="0"/>
              <a:cs typeface="Tahoma" pitchFamily="34" charset="0"/>
            </a:endParaRPr>
          </a:p>
        </xdr:txBody>
      </xdr:sp>
      <xdr:sp macro="DayBtn22" textlink="">
        <xdr:nvSpPr>
          <xdr:cNvPr id="35" name="22Day" hidden="1">
            <a:extLst>
              <a:ext uri="{FF2B5EF4-FFF2-40B4-BE49-F238E27FC236}">
                <a16:creationId xmlns:a16="http://schemas.microsoft.com/office/drawing/2014/main" id="{00000000-0008-0000-1100-000023000000}"/>
              </a:ext>
            </a:extLst>
          </xdr:cNvPr>
          <xdr:cNvSpPr/>
        </xdr:nvSpPr>
        <xdr:spPr>
          <a:xfrm>
            <a:off x="1176850" y="2011516"/>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7BC3AF4-B318-44D8-AE62-566B85AD8174}" type="TxLink">
              <a:rPr lang="en-US" sz="1100" b="0" i="0" u="none" strike="noStrike">
                <a:solidFill>
                  <a:srgbClr val="000000"/>
                </a:solidFill>
                <a:latin typeface="Calibri"/>
                <a:cs typeface="Calibri"/>
              </a:rPr>
              <a:pPr algn="r"/>
              <a:t>21</a:t>
            </a:fld>
            <a:endParaRPr lang="en-US" sz="900" b="0">
              <a:solidFill>
                <a:schemeClr val="tx1">
                  <a:lumMod val="85000"/>
                  <a:lumOff val="15000"/>
                </a:schemeClr>
              </a:solidFill>
              <a:latin typeface="Tahoma" pitchFamily="34" charset="0"/>
              <a:cs typeface="Tahoma" pitchFamily="34" charset="0"/>
            </a:endParaRPr>
          </a:p>
        </xdr:txBody>
      </xdr:sp>
      <xdr:sp macro="DayBtn24" textlink="">
        <xdr:nvSpPr>
          <xdr:cNvPr id="36" name="24Day" hidden="1">
            <a:extLst>
              <a:ext uri="{FF2B5EF4-FFF2-40B4-BE49-F238E27FC236}">
                <a16:creationId xmlns:a16="http://schemas.microsoft.com/office/drawing/2014/main" id="{00000000-0008-0000-1100-000024000000}"/>
              </a:ext>
            </a:extLst>
          </xdr:cNvPr>
          <xdr:cNvSpPr/>
        </xdr:nvSpPr>
        <xdr:spPr>
          <a:xfrm>
            <a:off x="1699627" y="2011516"/>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FA14894-3F00-44C6-B012-52C44CE7FA1A}" type="TxLink">
              <a:rPr lang="en-US" sz="1100" b="0" i="0" u="none" strike="noStrike">
                <a:solidFill>
                  <a:srgbClr val="000000"/>
                </a:solidFill>
                <a:latin typeface="Calibri"/>
                <a:cs typeface="Calibri"/>
              </a:rPr>
              <a:pPr algn="r"/>
              <a:t>23</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6" textlink="">
        <xdr:nvSpPr>
          <xdr:cNvPr id="37" name="26Day" hidden="1">
            <a:extLst>
              <a:ext uri="{FF2B5EF4-FFF2-40B4-BE49-F238E27FC236}">
                <a16:creationId xmlns:a16="http://schemas.microsoft.com/office/drawing/2014/main" id="{00000000-0008-0000-1100-000025000000}"/>
              </a:ext>
            </a:extLst>
          </xdr:cNvPr>
          <xdr:cNvSpPr/>
        </xdr:nvSpPr>
        <xdr:spPr>
          <a:xfrm>
            <a:off x="2219588" y="2011516"/>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DA9C4CC-DDA6-4DBF-BE0E-96503078C28E}" type="TxLink">
              <a:rPr lang="en-US" sz="1100" b="0" i="0" u="none" strike="noStrike">
                <a:solidFill>
                  <a:srgbClr val="000000"/>
                </a:solidFill>
                <a:latin typeface="Calibri"/>
                <a:cs typeface="Calibri"/>
              </a:rPr>
              <a:pPr algn="r"/>
              <a:t>25</a:t>
            </a:fld>
            <a:endParaRPr lang="en-US" sz="900" b="0">
              <a:solidFill>
                <a:schemeClr val="tx1">
                  <a:lumMod val="85000"/>
                  <a:lumOff val="15000"/>
                </a:schemeClr>
              </a:solidFill>
              <a:latin typeface="Tahoma" pitchFamily="34" charset="0"/>
              <a:cs typeface="Tahoma" pitchFamily="34" charset="0"/>
            </a:endParaRPr>
          </a:p>
        </xdr:txBody>
      </xdr:sp>
      <xdr:sp macro="DayBtn27" textlink="">
        <xdr:nvSpPr>
          <xdr:cNvPr id="38" name="27Day" hidden="1">
            <a:extLst>
              <a:ext uri="{FF2B5EF4-FFF2-40B4-BE49-F238E27FC236}">
                <a16:creationId xmlns:a16="http://schemas.microsoft.com/office/drawing/2014/main" id="{00000000-0008-0000-1100-000026000000}"/>
              </a:ext>
            </a:extLst>
          </xdr:cNvPr>
          <xdr:cNvSpPr/>
        </xdr:nvSpPr>
        <xdr:spPr>
          <a:xfrm>
            <a:off x="2483281" y="2011516"/>
            <a:ext cx="253803" cy="192024"/>
          </a:xfrm>
          <a:prstGeom prst="rect">
            <a:avLst/>
          </a:prstGeom>
          <a:solidFill>
            <a:srgbClr val="FCD5B4"/>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404B7B7-E49D-4930-A2C5-85A2ACE56EBD}" type="TxLink">
              <a:rPr lang="en-US" sz="1100" b="1" i="0" u="none" strike="noStrike">
                <a:solidFill>
                  <a:srgbClr val="000000"/>
                </a:solidFill>
                <a:latin typeface="Calibri"/>
                <a:cs typeface="Calibri"/>
              </a:rPr>
              <a:pPr algn="r"/>
              <a:t>26</a:t>
            </a:fld>
            <a:endParaRPr lang="en-US" sz="900" b="1">
              <a:solidFill>
                <a:schemeClr val="tx1">
                  <a:lumMod val="85000"/>
                  <a:lumOff val="15000"/>
                </a:schemeClr>
              </a:solidFill>
              <a:latin typeface="Tahoma" pitchFamily="34" charset="0"/>
              <a:cs typeface="Tahoma" pitchFamily="34" charset="0"/>
            </a:endParaRPr>
          </a:p>
        </xdr:txBody>
      </xdr:sp>
      <xdr:sp macro="DayBtn25" textlink="">
        <xdr:nvSpPr>
          <xdr:cNvPr id="39" name="25Day" hidden="1">
            <a:extLst>
              <a:ext uri="{FF2B5EF4-FFF2-40B4-BE49-F238E27FC236}">
                <a16:creationId xmlns:a16="http://schemas.microsoft.com/office/drawing/2014/main" id="{00000000-0008-0000-1100-000027000000}"/>
              </a:ext>
            </a:extLst>
          </xdr:cNvPr>
          <xdr:cNvSpPr/>
        </xdr:nvSpPr>
        <xdr:spPr>
          <a:xfrm>
            <a:off x="1961593" y="2011516"/>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56F7B4C-77F8-4EEB-BF97-9152D391B6EA}" type="TxLink">
              <a:rPr lang="en-US" sz="1100" b="0" i="0" u="none" strike="noStrike">
                <a:solidFill>
                  <a:srgbClr val="000000"/>
                </a:solidFill>
                <a:latin typeface="Calibri"/>
                <a:cs typeface="Calibri"/>
              </a:rPr>
              <a:pPr algn="r"/>
              <a:t>24</a:t>
            </a:fld>
            <a:endParaRPr lang="en-US" sz="900" b="0">
              <a:solidFill>
                <a:schemeClr val="tx1">
                  <a:lumMod val="85000"/>
                  <a:lumOff val="15000"/>
                </a:schemeClr>
              </a:solidFill>
              <a:latin typeface="Tahoma" pitchFamily="34" charset="0"/>
              <a:cs typeface="Tahoma" pitchFamily="34" charset="0"/>
            </a:endParaRPr>
          </a:p>
        </xdr:txBody>
      </xdr:sp>
      <xdr:sp macro="DayBtn23" textlink="">
        <xdr:nvSpPr>
          <xdr:cNvPr id="40" name="23Day" hidden="1">
            <a:extLst>
              <a:ext uri="{FF2B5EF4-FFF2-40B4-BE49-F238E27FC236}">
                <a16:creationId xmlns:a16="http://schemas.microsoft.com/office/drawing/2014/main" id="{00000000-0008-0000-1100-000028000000}"/>
              </a:ext>
            </a:extLst>
          </xdr:cNvPr>
          <xdr:cNvSpPr/>
        </xdr:nvSpPr>
        <xdr:spPr>
          <a:xfrm>
            <a:off x="1437391" y="2011516"/>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59B26E8-0D21-415B-BD06-5CA3C25B3F26}" type="TxLink">
              <a:rPr lang="en-US" sz="1100" b="0" i="0" u="none" strike="noStrike">
                <a:solidFill>
                  <a:srgbClr val="000000"/>
                </a:solidFill>
                <a:latin typeface="Calibri"/>
                <a:cs typeface="Calibri"/>
              </a:rPr>
              <a:pPr algn="r"/>
              <a:t>22</a:t>
            </a:fld>
            <a:endParaRPr lang="en-US" sz="900" b="0">
              <a:solidFill>
                <a:schemeClr val="tx1">
                  <a:lumMod val="85000"/>
                  <a:lumOff val="15000"/>
                </a:schemeClr>
              </a:solidFill>
              <a:latin typeface="Tahoma" pitchFamily="34" charset="0"/>
              <a:cs typeface="Tahoma" pitchFamily="34" charset="0"/>
            </a:endParaRPr>
          </a:p>
        </xdr:txBody>
      </xdr:sp>
      <xdr:sp macro="DayBtn28" textlink="">
        <xdr:nvSpPr>
          <xdr:cNvPr id="41" name="28Day" hidden="1">
            <a:extLst>
              <a:ext uri="{FF2B5EF4-FFF2-40B4-BE49-F238E27FC236}">
                <a16:creationId xmlns:a16="http://schemas.microsoft.com/office/drawing/2014/main" id="{00000000-0008-0000-1100-000029000000}"/>
              </a:ext>
            </a:extLst>
          </xdr:cNvPr>
          <xdr:cNvSpPr/>
        </xdr:nvSpPr>
        <xdr:spPr>
          <a:xfrm>
            <a:off x="2744044" y="2011516"/>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6377574-C3D1-4E80-9A3B-30ABC06B7161}" type="TxLink">
              <a:rPr lang="en-US" sz="1100" b="0" i="0" u="none" strike="noStrike">
                <a:solidFill>
                  <a:srgbClr val="000000"/>
                </a:solidFill>
                <a:latin typeface="Calibri"/>
                <a:cs typeface="Calibri"/>
              </a:rPr>
              <a:pPr algn="r"/>
              <a:t>27</a:t>
            </a:fld>
            <a:endParaRPr lang="en-US" sz="900" b="0">
              <a:solidFill>
                <a:schemeClr val="tx1">
                  <a:lumMod val="85000"/>
                  <a:lumOff val="15000"/>
                </a:schemeClr>
              </a:solidFill>
              <a:latin typeface="Tahoma" pitchFamily="34" charset="0"/>
              <a:cs typeface="Tahoma" pitchFamily="34" charset="0"/>
            </a:endParaRPr>
          </a:p>
        </xdr:txBody>
      </xdr:sp>
      <xdr:sp macro="DayBtn29" textlink="">
        <xdr:nvSpPr>
          <xdr:cNvPr id="42" name="29Day" hidden="1">
            <a:extLst>
              <a:ext uri="{FF2B5EF4-FFF2-40B4-BE49-F238E27FC236}">
                <a16:creationId xmlns:a16="http://schemas.microsoft.com/office/drawing/2014/main" id="{00000000-0008-0000-1100-00002A000000}"/>
              </a:ext>
            </a:extLst>
          </xdr:cNvPr>
          <xdr:cNvSpPr/>
        </xdr:nvSpPr>
        <xdr:spPr>
          <a:xfrm>
            <a:off x="1176850" y="2209794"/>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636C24D-5DA4-4BE8-9C09-35A6FB7F070A}" type="TxLink">
              <a:rPr lang="en-US" sz="1100" b="0" i="0" u="none" strike="noStrike">
                <a:solidFill>
                  <a:srgbClr val="000000"/>
                </a:solidFill>
                <a:latin typeface="Calibri"/>
                <a:cs typeface="Calibri"/>
              </a:rPr>
              <a:pPr algn="r"/>
              <a:t>28</a:t>
            </a:fld>
            <a:endParaRPr lang="en-US" sz="900" b="0">
              <a:solidFill>
                <a:schemeClr val="tx1">
                  <a:lumMod val="85000"/>
                  <a:lumOff val="15000"/>
                </a:schemeClr>
              </a:solidFill>
              <a:latin typeface="Tahoma" pitchFamily="34" charset="0"/>
              <a:cs typeface="Tahoma" pitchFamily="34" charset="0"/>
            </a:endParaRPr>
          </a:p>
        </xdr:txBody>
      </xdr:sp>
      <xdr:sp macro="DayBtn31" textlink="">
        <xdr:nvSpPr>
          <xdr:cNvPr id="43" name="31Day" hidden="1">
            <a:extLst>
              <a:ext uri="{FF2B5EF4-FFF2-40B4-BE49-F238E27FC236}">
                <a16:creationId xmlns:a16="http://schemas.microsoft.com/office/drawing/2014/main" id="{00000000-0008-0000-1100-00002B000000}"/>
              </a:ext>
            </a:extLst>
          </xdr:cNvPr>
          <xdr:cNvSpPr/>
        </xdr:nvSpPr>
        <xdr:spPr>
          <a:xfrm>
            <a:off x="1699627" y="2209794"/>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5BC4F35-17B6-4D33-A8A3-275A040DDA65}" type="TxLink">
              <a:rPr lang="en-US" sz="1100" b="0" i="0" u="none" strike="noStrike">
                <a:solidFill>
                  <a:srgbClr val="000000"/>
                </a:solidFill>
                <a:latin typeface="Calibri"/>
                <a:cs typeface="Calibri"/>
              </a:rPr>
              <a:pPr algn="r"/>
              <a:t>30</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34" textlink="">
        <xdr:nvSpPr>
          <xdr:cNvPr id="44" name="34Day" hidden="1">
            <a:extLst>
              <a:ext uri="{FF2B5EF4-FFF2-40B4-BE49-F238E27FC236}">
                <a16:creationId xmlns:a16="http://schemas.microsoft.com/office/drawing/2014/main" id="{00000000-0008-0000-1100-00002C000000}"/>
              </a:ext>
            </a:extLst>
          </xdr:cNvPr>
          <xdr:cNvSpPr/>
        </xdr:nvSpPr>
        <xdr:spPr>
          <a:xfrm>
            <a:off x="2484780" y="2209794"/>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DA32A58-C1F9-4087-A0D3-18034E0DC13C}" type="TxLink">
              <a:rPr lang="en-US" sz="1100" b="0" i="0" u="none" strike="noStrike">
                <a:solidFill>
                  <a:srgbClr val="000000"/>
                </a:solidFill>
                <a:latin typeface="Calibri"/>
                <a:cs typeface="Calibri"/>
              </a:rPr>
              <a:pPr algn="r"/>
              <a:t> </a:t>
            </a:fld>
            <a:endParaRPr lang="en-US" sz="900" b="0">
              <a:solidFill>
                <a:schemeClr val="tx1">
                  <a:lumMod val="85000"/>
                  <a:lumOff val="15000"/>
                </a:schemeClr>
              </a:solidFill>
              <a:latin typeface="Tahoma" pitchFamily="34" charset="0"/>
              <a:cs typeface="Tahoma" pitchFamily="34" charset="0"/>
            </a:endParaRPr>
          </a:p>
        </xdr:txBody>
      </xdr:sp>
      <xdr:sp macro="DayBtn35" textlink="">
        <xdr:nvSpPr>
          <xdr:cNvPr id="45" name="35Day" hidden="1">
            <a:extLst>
              <a:ext uri="{FF2B5EF4-FFF2-40B4-BE49-F238E27FC236}">
                <a16:creationId xmlns:a16="http://schemas.microsoft.com/office/drawing/2014/main" id="{00000000-0008-0000-1100-00002D000000}"/>
              </a:ext>
            </a:extLst>
          </xdr:cNvPr>
          <xdr:cNvSpPr/>
        </xdr:nvSpPr>
        <xdr:spPr>
          <a:xfrm>
            <a:off x="2745543" y="2209794"/>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F1BF9DD-8245-4154-A104-97F35936F3CD}" type="TxLink">
              <a:rPr lang="en-US" sz="1100" b="0" i="0" u="none" strike="noStrike">
                <a:solidFill>
                  <a:srgbClr val="000000"/>
                </a:solidFill>
                <a:latin typeface="Calibri"/>
                <a:cs typeface="Calibri"/>
              </a:rPr>
              <a:pPr algn="r"/>
              <a:t> </a:t>
            </a:fld>
            <a:endParaRPr lang="en-US" sz="900" b="0">
              <a:solidFill>
                <a:schemeClr val="tx1">
                  <a:lumMod val="85000"/>
                  <a:lumOff val="15000"/>
                </a:schemeClr>
              </a:solidFill>
              <a:latin typeface="Tahoma" pitchFamily="34" charset="0"/>
              <a:cs typeface="Tahoma" pitchFamily="34" charset="0"/>
            </a:endParaRPr>
          </a:p>
        </xdr:txBody>
      </xdr:sp>
      <xdr:sp macro="DayBtn33" textlink="">
        <xdr:nvSpPr>
          <xdr:cNvPr id="46" name="32Day" hidden="1">
            <a:extLst>
              <a:ext uri="{FF2B5EF4-FFF2-40B4-BE49-F238E27FC236}">
                <a16:creationId xmlns:a16="http://schemas.microsoft.com/office/drawing/2014/main" id="{00000000-0008-0000-1100-00002E000000}"/>
              </a:ext>
            </a:extLst>
          </xdr:cNvPr>
          <xdr:cNvSpPr/>
        </xdr:nvSpPr>
        <xdr:spPr>
          <a:xfrm>
            <a:off x="1961593" y="2209794"/>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3A437E6-536A-4859-831B-8A7C52795AC5}" type="TxLink">
              <a:rPr lang="en-US" sz="1100" b="0" i="0" u="none" strike="noStrike">
                <a:solidFill>
                  <a:srgbClr val="000000"/>
                </a:solidFill>
                <a:latin typeface="Calibri"/>
                <a:cs typeface="Calibri"/>
              </a:rPr>
              <a:pPr algn="r"/>
              <a:t>31</a:t>
            </a:fld>
            <a:endParaRPr lang="en-US" sz="900" b="0">
              <a:solidFill>
                <a:schemeClr val="tx1">
                  <a:lumMod val="85000"/>
                  <a:lumOff val="15000"/>
                </a:schemeClr>
              </a:solidFill>
              <a:latin typeface="Tahoma" pitchFamily="34" charset="0"/>
              <a:cs typeface="Tahoma" pitchFamily="34" charset="0"/>
            </a:endParaRPr>
          </a:p>
        </xdr:txBody>
      </xdr:sp>
      <xdr:sp macro="DayBtn30" textlink="">
        <xdr:nvSpPr>
          <xdr:cNvPr id="47" name="30Day" hidden="1">
            <a:extLst>
              <a:ext uri="{FF2B5EF4-FFF2-40B4-BE49-F238E27FC236}">
                <a16:creationId xmlns:a16="http://schemas.microsoft.com/office/drawing/2014/main" id="{00000000-0008-0000-1100-00002F000000}"/>
              </a:ext>
            </a:extLst>
          </xdr:cNvPr>
          <xdr:cNvSpPr/>
        </xdr:nvSpPr>
        <xdr:spPr>
          <a:xfrm>
            <a:off x="1437391" y="2209794"/>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CF93B91-B5CC-4F1F-AED9-7FD92C602DDB}" type="TxLink">
              <a:rPr lang="en-US" sz="1100" b="0" i="0" u="none" strike="noStrike">
                <a:solidFill>
                  <a:srgbClr val="000000"/>
                </a:solidFill>
                <a:latin typeface="Calibri"/>
                <a:cs typeface="Calibri"/>
              </a:rPr>
              <a:pPr algn="r"/>
              <a:t>29</a:t>
            </a:fld>
            <a:endParaRPr lang="en-US" sz="900" b="0">
              <a:solidFill>
                <a:schemeClr val="tx1">
                  <a:lumMod val="85000"/>
                  <a:lumOff val="15000"/>
                </a:schemeClr>
              </a:solidFill>
              <a:latin typeface="Tahoma" pitchFamily="34" charset="0"/>
              <a:cs typeface="Tahoma" pitchFamily="34" charset="0"/>
            </a:endParaRPr>
          </a:p>
        </xdr:txBody>
      </xdr:sp>
      <xdr:sp macro="DayBtn33" textlink="">
        <xdr:nvSpPr>
          <xdr:cNvPr id="48" name="33Day" hidden="1">
            <a:extLst>
              <a:ext uri="{FF2B5EF4-FFF2-40B4-BE49-F238E27FC236}">
                <a16:creationId xmlns:a16="http://schemas.microsoft.com/office/drawing/2014/main" id="{00000000-0008-0000-1100-000030000000}"/>
              </a:ext>
            </a:extLst>
          </xdr:cNvPr>
          <xdr:cNvSpPr/>
        </xdr:nvSpPr>
        <xdr:spPr>
          <a:xfrm>
            <a:off x="2221087" y="2209794"/>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19954AB-3E45-4CD8-B851-D29A37908A5B}" type="TxLink">
              <a:rPr lang="en-US" sz="1100" b="0" i="0" u="none" strike="noStrike">
                <a:solidFill>
                  <a:srgbClr val="000000"/>
                </a:solidFill>
                <a:latin typeface="Calibri"/>
                <a:cs typeface="Calibri"/>
              </a:rPr>
              <a:pPr algn="r"/>
              <a:t> </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49" name="Sa" hidden="1">
            <a:extLst>
              <a:ext uri="{FF2B5EF4-FFF2-40B4-BE49-F238E27FC236}">
                <a16:creationId xmlns:a16="http://schemas.microsoft.com/office/drawing/2014/main" id="{00000000-0008-0000-1100-000031000000}"/>
              </a:ext>
            </a:extLst>
          </xdr:cNvPr>
          <xdr:cNvSpPr/>
        </xdr:nvSpPr>
        <xdr:spPr>
          <a:xfrm>
            <a:off x="2745436" y="1219232"/>
            <a:ext cx="258725"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Sa</a:t>
            </a:r>
          </a:p>
        </xdr:txBody>
      </xdr:sp>
      <xdr:sp macro="" textlink="">
        <xdr:nvSpPr>
          <xdr:cNvPr id="50" name="Fr" hidden="1">
            <a:extLst>
              <a:ext uri="{FF2B5EF4-FFF2-40B4-BE49-F238E27FC236}">
                <a16:creationId xmlns:a16="http://schemas.microsoft.com/office/drawing/2014/main" id="{00000000-0008-0000-1100-000032000000}"/>
              </a:ext>
            </a:extLst>
          </xdr:cNvPr>
          <xdr:cNvSpPr/>
        </xdr:nvSpPr>
        <xdr:spPr>
          <a:xfrm>
            <a:off x="2484673" y="1219232"/>
            <a:ext cx="253803"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Fr</a:t>
            </a:r>
          </a:p>
        </xdr:txBody>
      </xdr:sp>
      <xdr:sp macro="" textlink="">
        <xdr:nvSpPr>
          <xdr:cNvPr id="51" name="Th" hidden="1">
            <a:extLst>
              <a:ext uri="{FF2B5EF4-FFF2-40B4-BE49-F238E27FC236}">
                <a16:creationId xmlns:a16="http://schemas.microsoft.com/office/drawing/2014/main" id="{00000000-0008-0000-1100-000033000000}"/>
              </a:ext>
            </a:extLst>
          </xdr:cNvPr>
          <xdr:cNvSpPr/>
        </xdr:nvSpPr>
        <xdr:spPr>
          <a:xfrm>
            <a:off x="2220117" y="1219232"/>
            <a:ext cx="259587"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Th</a:t>
            </a:r>
          </a:p>
        </xdr:txBody>
      </xdr:sp>
      <xdr:sp macro="" textlink="">
        <xdr:nvSpPr>
          <xdr:cNvPr id="52" name="We" hidden="1">
            <a:extLst>
              <a:ext uri="{FF2B5EF4-FFF2-40B4-BE49-F238E27FC236}">
                <a16:creationId xmlns:a16="http://schemas.microsoft.com/office/drawing/2014/main" id="{00000000-0008-0000-1100-000034000000}"/>
              </a:ext>
            </a:extLst>
          </xdr:cNvPr>
          <xdr:cNvSpPr/>
        </xdr:nvSpPr>
        <xdr:spPr>
          <a:xfrm>
            <a:off x="1962984" y="1219232"/>
            <a:ext cx="252941"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WeW</a:t>
            </a:r>
          </a:p>
        </xdr:txBody>
      </xdr:sp>
      <xdr:sp macro="" textlink="">
        <xdr:nvSpPr>
          <xdr:cNvPr id="53" name="Tu" hidden="1">
            <a:extLst>
              <a:ext uri="{FF2B5EF4-FFF2-40B4-BE49-F238E27FC236}">
                <a16:creationId xmlns:a16="http://schemas.microsoft.com/office/drawing/2014/main" id="{00000000-0008-0000-1100-000035000000}"/>
              </a:ext>
            </a:extLst>
          </xdr:cNvPr>
          <xdr:cNvSpPr/>
        </xdr:nvSpPr>
        <xdr:spPr>
          <a:xfrm>
            <a:off x="1700157" y="1219232"/>
            <a:ext cx="256585"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Tu</a:t>
            </a:r>
          </a:p>
        </xdr:txBody>
      </xdr:sp>
      <xdr:sp macro="" textlink="">
        <xdr:nvSpPr>
          <xdr:cNvPr id="54" name="Mo" hidden="1">
            <a:extLst>
              <a:ext uri="{FF2B5EF4-FFF2-40B4-BE49-F238E27FC236}">
                <a16:creationId xmlns:a16="http://schemas.microsoft.com/office/drawing/2014/main" id="{00000000-0008-0000-1100-000036000000}"/>
              </a:ext>
            </a:extLst>
          </xdr:cNvPr>
          <xdr:cNvSpPr/>
        </xdr:nvSpPr>
        <xdr:spPr>
          <a:xfrm>
            <a:off x="1438782" y="1219232"/>
            <a:ext cx="252942"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l"/>
            <a:r>
              <a:rPr lang="en-US" sz="900" b="1" i="0" u="none" strike="noStrike">
                <a:solidFill>
                  <a:schemeClr val="tx1">
                    <a:lumMod val="85000"/>
                    <a:lumOff val="15000"/>
                  </a:schemeClr>
                </a:solidFill>
                <a:latin typeface="Tahoma" pitchFamily="34" charset="0"/>
                <a:cs typeface="Tahoma" pitchFamily="34" charset="0"/>
              </a:rPr>
              <a:t>Mo</a:t>
            </a:r>
          </a:p>
        </xdr:txBody>
      </xdr:sp>
      <xdr:sp macro="" textlink="">
        <xdr:nvSpPr>
          <xdr:cNvPr id="55" name="Su" hidden="1">
            <a:extLst>
              <a:ext uri="{FF2B5EF4-FFF2-40B4-BE49-F238E27FC236}">
                <a16:creationId xmlns:a16="http://schemas.microsoft.com/office/drawing/2014/main" id="{00000000-0008-0000-1100-000037000000}"/>
              </a:ext>
            </a:extLst>
          </xdr:cNvPr>
          <xdr:cNvSpPr/>
        </xdr:nvSpPr>
        <xdr:spPr>
          <a:xfrm>
            <a:off x="1178241" y="1219232"/>
            <a:ext cx="254654"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Su</a:t>
            </a:r>
          </a:p>
        </xdr:txBody>
      </xdr:sp>
      <xdr:pic macro="ShowSettings">
        <xdr:nvPicPr>
          <xdr:cNvPr id="56" name="SetBtn" hidden="1">
            <a:extLst>
              <a:ext uri="{FF2B5EF4-FFF2-40B4-BE49-F238E27FC236}">
                <a16:creationId xmlns:a16="http://schemas.microsoft.com/office/drawing/2014/main" id="{00000000-0008-0000-11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9086" y="2646485"/>
            <a:ext cx="133992" cy="144340"/>
          </a:xfrm>
          <a:prstGeom prst="rect">
            <a:avLst/>
          </a:prstGeom>
        </xdr:spPr>
      </xdr:pic>
      <xdr:sp macro="CalCol1" textlink="">
        <xdr:nvSpPr>
          <xdr:cNvPr id="57" name="CalCol1" hidden="1">
            <a:extLst>
              <a:ext uri="{FF2B5EF4-FFF2-40B4-BE49-F238E27FC236}">
                <a16:creationId xmlns:a16="http://schemas.microsoft.com/office/drawing/2014/main" id="{00000000-0008-0000-1100-000039000000}"/>
              </a:ext>
            </a:extLst>
          </xdr:cNvPr>
          <xdr:cNvSpPr/>
        </xdr:nvSpPr>
        <xdr:spPr>
          <a:xfrm>
            <a:off x="1157196" y="2871225"/>
            <a:ext cx="126984" cy="133350"/>
          </a:xfrm>
          <a:prstGeom prst="ellipse">
            <a:avLst/>
          </a:prstGeom>
          <a:solidFill>
            <a:srgbClr val="EAEAE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2" textlink="">
        <xdr:nvSpPr>
          <xdr:cNvPr id="58" name="CalCol2" hidden="1">
            <a:extLst>
              <a:ext uri="{FF2B5EF4-FFF2-40B4-BE49-F238E27FC236}">
                <a16:creationId xmlns:a16="http://schemas.microsoft.com/office/drawing/2014/main" id="{00000000-0008-0000-1100-00003A000000}"/>
              </a:ext>
            </a:extLst>
          </xdr:cNvPr>
          <xdr:cNvSpPr/>
        </xdr:nvSpPr>
        <xdr:spPr>
          <a:xfrm>
            <a:off x="1377070" y="2871225"/>
            <a:ext cx="126984" cy="133350"/>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3" textlink="">
        <xdr:nvSpPr>
          <xdr:cNvPr id="59" name="CalCol3" hidden="1">
            <a:extLst>
              <a:ext uri="{FF2B5EF4-FFF2-40B4-BE49-F238E27FC236}">
                <a16:creationId xmlns:a16="http://schemas.microsoft.com/office/drawing/2014/main" id="{00000000-0008-0000-1100-00003B000000}"/>
              </a:ext>
            </a:extLst>
          </xdr:cNvPr>
          <xdr:cNvSpPr/>
        </xdr:nvSpPr>
        <xdr:spPr>
          <a:xfrm>
            <a:off x="1596943" y="2871225"/>
            <a:ext cx="127804" cy="133350"/>
          </a:xfrm>
          <a:prstGeom prst="ellipse">
            <a:avLst/>
          </a:prstGeom>
          <a:solidFill>
            <a:schemeClr val="tx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4" textlink="">
        <xdr:nvSpPr>
          <xdr:cNvPr id="60" name="CalCol4" hidden="1">
            <a:extLst>
              <a:ext uri="{FF2B5EF4-FFF2-40B4-BE49-F238E27FC236}">
                <a16:creationId xmlns:a16="http://schemas.microsoft.com/office/drawing/2014/main" id="{00000000-0008-0000-1100-00003C000000}"/>
              </a:ext>
            </a:extLst>
          </xdr:cNvPr>
          <xdr:cNvSpPr/>
        </xdr:nvSpPr>
        <xdr:spPr>
          <a:xfrm>
            <a:off x="1817636" y="2871225"/>
            <a:ext cx="126984" cy="133350"/>
          </a:xfrm>
          <a:prstGeom prst="ellipse">
            <a:avLst/>
          </a:prstGeom>
          <a:solidFill>
            <a:schemeClr val="accent1">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5" textlink="">
        <xdr:nvSpPr>
          <xdr:cNvPr id="61" name="CalCol5" hidden="1">
            <a:extLst>
              <a:ext uri="{FF2B5EF4-FFF2-40B4-BE49-F238E27FC236}">
                <a16:creationId xmlns:a16="http://schemas.microsoft.com/office/drawing/2014/main" id="{00000000-0008-0000-1100-00003D000000}"/>
              </a:ext>
            </a:extLst>
          </xdr:cNvPr>
          <xdr:cNvSpPr/>
        </xdr:nvSpPr>
        <xdr:spPr>
          <a:xfrm>
            <a:off x="2037510" y="2871225"/>
            <a:ext cx="126984" cy="133350"/>
          </a:xfrm>
          <a:prstGeom prst="ellipse">
            <a:avLst/>
          </a:prstGeom>
          <a:solidFill>
            <a:schemeClr val="accent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6" textlink="">
        <xdr:nvSpPr>
          <xdr:cNvPr id="62" name="CalCol6" hidden="1">
            <a:extLst>
              <a:ext uri="{FF2B5EF4-FFF2-40B4-BE49-F238E27FC236}">
                <a16:creationId xmlns:a16="http://schemas.microsoft.com/office/drawing/2014/main" id="{00000000-0008-0000-1100-00003E000000}"/>
              </a:ext>
            </a:extLst>
          </xdr:cNvPr>
          <xdr:cNvSpPr/>
        </xdr:nvSpPr>
        <xdr:spPr>
          <a:xfrm>
            <a:off x="2258203" y="2871225"/>
            <a:ext cx="126984" cy="133350"/>
          </a:xfrm>
          <a:prstGeom prst="ellipse">
            <a:avLst/>
          </a:prstGeom>
          <a:solidFill>
            <a:schemeClr val="accent3">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7" textlink="">
        <xdr:nvSpPr>
          <xdr:cNvPr id="63" name="CalCol7" hidden="1">
            <a:extLst>
              <a:ext uri="{FF2B5EF4-FFF2-40B4-BE49-F238E27FC236}">
                <a16:creationId xmlns:a16="http://schemas.microsoft.com/office/drawing/2014/main" id="{00000000-0008-0000-1100-00003F000000}"/>
              </a:ext>
            </a:extLst>
          </xdr:cNvPr>
          <xdr:cNvSpPr/>
        </xdr:nvSpPr>
        <xdr:spPr>
          <a:xfrm>
            <a:off x="2478077" y="2871225"/>
            <a:ext cx="126984" cy="133350"/>
          </a:xfrm>
          <a:prstGeom prst="ellipse">
            <a:avLst/>
          </a:prstGeom>
          <a:solidFill>
            <a:schemeClr val="accent4">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8" textlink="">
        <xdr:nvSpPr>
          <xdr:cNvPr id="64" name="CalCol8" hidden="1">
            <a:extLst>
              <a:ext uri="{FF2B5EF4-FFF2-40B4-BE49-F238E27FC236}">
                <a16:creationId xmlns:a16="http://schemas.microsoft.com/office/drawing/2014/main" id="{00000000-0008-0000-1100-000040000000}"/>
              </a:ext>
            </a:extLst>
          </xdr:cNvPr>
          <xdr:cNvSpPr/>
        </xdr:nvSpPr>
        <xdr:spPr>
          <a:xfrm>
            <a:off x="2697951" y="2871225"/>
            <a:ext cx="127802" cy="133350"/>
          </a:xfrm>
          <a:prstGeom prst="ellipse">
            <a:avLst/>
          </a:prstGeom>
          <a:solidFill>
            <a:schemeClr val="accent5">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9" textlink="">
        <xdr:nvSpPr>
          <xdr:cNvPr id="65" name="CalCol9" hidden="1">
            <a:extLst>
              <a:ext uri="{FF2B5EF4-FFF2-40B4-BE49-F238E27FC236}">
                <a16:creationId xmlns:a16="http://schemas.microsoft.com/office/drawing/2014/main" id="{00000000-0008-0000-1100-000041000000}"/>
              </a:ext>
            </a:extLst>
          </xdr:cNvPr>
          <xdr:cNvSpPr/>
        </xdr:nvSpPr>
        <xdr:spPr>
          <a:xfrm>
            <a:off x="2918644" y="2871225"/>
            <a:ext cx="126984" cy="133350"/>
          </a:xfrm>
          <a:prstGeom prst="ellipse">
            <a:avLst/>
          </a:prstGeom>
          <a:solidFill>
            <a:schemeClr val="accent6">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66" name="PrevMonth" hidden="1">
            <a:extLst>
              <a:ext uri="{FF2B5EF4-FFF2-40B4-BE49-F238E27FC236}">
                <a16:creationId xmlns:a16="http://schemas.microsoft.com/office/drawing/2014/main" id="{00000000-0008-0000-1100-000042000000}"/>
              </a:ext>
            </a:extLst>
          </xdr:cNvPr>
          <xdr:cNvGrpSpPr/>
        </xdr:nvGrpSpPr>
        <xdr:grpSpPr>
          <a:xfrm>
            <a:off x="1226900" y="1057275"/>
            <a:ext cx="101861" cy="109728"/>
            <a:chOff x="1226900" y="1057275"/>
            <a:chExt cx="101861" cy="109728"/>
          </a:xfrm>
        </xdr:grpSpPr>
        <xdr:sp macro="PrevMonth" textlink="">
          <xdr:nvSpPr>
            <xdr:cNvPr id="70" name="PrevRec" hidden="1">
              <a:extLst>
                <a:ext uri="{FF2B5EF4-FFF2-40B4-BE49-F238E27FC236}">
                  <a16:creationId xmlns:a16="http://schemas.microsoft.com/office/drawing/2014/main" id="{00000000-0008-0000-1100-000046000000}"/>
                </a:ext>
              </a:extLst>
            </xdr:cNvPr>
            <xdr:cNvSpPr/>
          </xdr:nvSpPr>
          <xdr:spPr>
            <a:xfrm>
              <a:off x="1226900" y="1057275"/>
              <a:ext cx="101861" cy="109728"/>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PrevMonth" textlink="">
          <xdr:nvSpPr>
            <xdr:cNvPr id="71" name="PrevTri" hidden="1">
              <a:extLst>
                <a:ext uri="{FF2B5EF4-FFF2-40B4-BE49-F238E27FC236}">
                  <a16:creationId xmlns:a16="http://schemas.microsoft.com/office/drawing/2014/main" id="{00000000-0008-0000-1100-000047000000}"/>
                </a:ext>
              </a:extLst>
            </xdr:cNvPr>
            <xdr:cNvSpPr/>
          </xdr:nvSpPr>
          <xdr:spPr>
            <a:xfrm rot="16200000">
              <a:off x="1235998" y="1084949"/>
              <a:ext cx="72862" cy="54381"/>
            </a:xfrm>
            <a:prstGeom prs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nvGrpSpPr>
          <xdr:cNvPr id="67" name="NextMonth" hidden="1">
            <a:extLst>
              <a:ext uri="{FF2B5EF4-FFF2-40B4-BE49-F238E27FC236}">
                <a16:creationId xmlns:a16="http://schemas.microsoft.com/office/drawing/2014/main" id="{00000000-0008-0000-1100-000043000000}"/>
              </a:ext>
            </a:extLst>
          </xdr:cNvPr>
          <xdr:cNvGrpSpPr/>
        </xdr:nvGrpSpPr>
        <xdr:grpSpPr>
          <a:xfrm>
            <a:off x="2871185" y="1057275"/>
            <a:ext cx="101861" cy="109728"/>
            <a:chOff x="2871185" y="1057275"/>
            <a:chExt cx="101861" cy="109728"/>
          </a:xfrm>
        </xdr:grpSpPr>
        <xdr:sp macro="NextMonth" textlink="">
          <xdr:nvSpPr>
            <xdr:cNvPr id="68" name="NextRec" hidden="1">
              <a:extLst>
                <a:ext uri="{FF2B5EF4-FFF2-40B4-BE49-F238E27FC236}">
                  <a16:creationId xmlns:a16="http://schemas.microsoft.com/office/drawing/2014/main" id="{00000000-0008-0000-1100-000044000000}"/>
                </a:ext>
              </a:extLst>
            </xdr:cNvPr>
            <xdr:cNvSpPr/>
          </xdr:nvSpPr>
          <xdr:spPr>
            <a:xfrm>
              <a:off x="2871185" y="1057275"/>
              <a:ext cx="101861" cy="109728"/>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NextMonth" textlink="">
          <xdr:nvSpPr>
            <xdr:cNvPr id="69" name="NextTri" hidden="1">
              <a:extLst>
                <a:ext uri="{FF2B5EF4-FFF2-40B4-BE49-F238E27FC236}">
                  <a16:creationId xmlns:a16="http://schemas.microsoft.com/office/drawing/2014/main" id="{00000000-0008-0000-1100-000045000000}"/>
                </a:ext>
              </a:extLst>
            </xdr:cNvPr>
            <xdr:cNvSpPr/>
          </xdr:nvSpPr>
          <xdr:spPr>
            <a:xfrm rot="5400000">
              <a:off x="2889124" y="1084949"/>
              <a:ext cx="72862" cy="54381"/>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21163</xdr:colOff>
      <xdr:row>18</xdr:row>
      <xdr:rowOff>10584</xdr:rowOff>
    </xdr:from>
    <xdr:ext cx="2667003" cy="4053416"/>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3873496" y="3841751"/>
          <a:ext cx="2667003" cy="40534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Specimen Handling Information</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Consider all serum specimens potentially positive for infectious agents including HIV and the hepatitis B virus.  We recommend the hepatitis B vaccination series for all analysts working with whole blood and/or plasma.  Observe universal precautions; wear protective gloves, laboratory coats, and safety glasses during all steps of this method.  Discard any residual sample material by autoclaving after analysis is completed.  Place disposable plastic, glass, and paper (pipette tips, auto sampler vials, gloves, etc.) that contact serum in a biohazard autoclave bag and keep these bags in appropriate containers until sealed and autoclaved.  Wipe down all work surfaces with 10% bleach solution when work is finished.</a:t>
          </a:r>
        </a:p>
        <a:p>
          <a:endParaRPr lang="en-US" sz="1100"/>
        </a:p>
      </xdr:txBody>
    </xdr:sp>
    <xdr:clientData/>
  </xdr:oneCellAnchor>
  <xdr:oneCellAnchor>
    <xdr:from>
      <xdr:col>47</xdr:col>
      <xdr:colOff>376766</xdr:colOff>
      <xdr:row>15</xdr:row>
      <xdr:rowOff>198438</xdr:rowOff>
    </xdr:from>
    <xdr:ext cx="2634192" cy="4053416"/>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1368735" y="3639344"/>
          <a:ext cx="2634192" cy="40534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Specimen Handling Information</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Consider all serum specimens potentially positive for infectious agents including HIV and the hepatitis B virus.  We recommend the hepatitis B vaccination series for all analysts working with whole blood and/or plasma.  Observe universal precautions; wear protective gloves, laboratory coats, and safety glasses during all steps of this method.  Discard any residual sample material by autoclaving after analysis is completed.  Place disposable plastic, glass, and paper (pipette tips, auto sampler vials, gloves, etc.) that contact serum in a biohazard autoclave bag and keep these bags in appropriate containers until sealed and autoclaved.  Wipe down all work surfaces with 10% bleach solution when work is finished.</a:t>
          </a:r>
        </a:p>
        <a:p>
          <a:endParaRPr lang="en-US" sz="1100"/>
        </a:p>
      </xdr:txBody>
    </xdr:sp>
    <xdr:clientData/>
  </xdr:oneCellAnchor>
  <xdr:oneCellAnchor>
    <xdr:from>
      <xdr:col>33</xdr:col>
      <xdr:colOff>333375</xdr:colOff>
      <xdr:row>16</xdr:row>
      <xdr:rowOff>93927</xdr:rowOff>
    </xdr:from>
    <xdr:ext cx="2667003" cy="4053416"/>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8335625" y="3546740"/>
          <a:ext cx="2667003" cy="40534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Specimen Handling Information</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Consider all serum specimens potentially positive for infectious agents including HIV and the hepatitis B virus.  We recommend the hepatitis B vaccination series for all analysts working with whole blood and/or plasma.  Observe universal precautions; wear protective gloves, laboratory coats, and safety glasses during all steps of this method.  Discard any residual sample material by autoclaving after analysis is completed.  Place disposable plastic, glass, and paper (pipette tips, auto sampler vials, gloves, etc.) that contact serum in a biohazard autoclave bag and keep these bags in appropriate containers until sealed and autoclaved.  Wipe down all work surfaces with 10% bleach solution when work is finished.</a:t>
          </a:r>
        </a:p>
        <a:p>
          <a:endParaRPr lang="en-US" sz="1100"/>
        </a:p>
      </xdr:txBody>
    </xdr:sp>
    <xdr:clientData/>
  </xdr:oneCellAnchor>
  <xdr:oneCellAnchor>
    <xdr:from>
      <xdr:col>61</xdr:col>
      <xdr:colOff>531547</xdr:colOff>
      <xdr:row>15</xdr:row>
      <xdr:rowOff>138906</xdr:rowOff>
    </xdr:from>
    <xdr:ext cx="2634192" cy="4053416"/>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38226735" y="3579812"/>
          <a:ext cx="2634192" cy="40534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Specimen Handling Information</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Consider all serum specimens potentially positive for infectious agents including HIV and the hepatitis B virus.  We recommend the hepatitis B vaccination series for all analysts working with whole blood and/or plasma.  Observe universal precautions; wear protective gloves, laboratory coats, and safety glasses during all steps of this method.  Discard any residual sample material by autoclaving after analysis is completed.  Place disposable plastic, glass, and paper (pipette tips, auto sampler vials, gloves, etc.) that contact serum in a biohazard autoclave bag and keep these bags in appropriate containers until sealed and autoclaved.  Wipe down all work surfaces with 10% bleach solution when work is finished.</a:t>
          </a:r>
        </a:p>
        <a:p>
          <a:endParaRPr lang="en-US" sz="1100"/>
        </a:p>
      </xdr:txBody>
    </xdr:sp>
    <xdr:clientData/>
  </xdr:oneCellAnchor>
  <xdr:oneCellAnchor>
    <xdr:from>
      <xdr:col>20</xdr:col>
      <xdr:colOff>21163</xdr:colOff>
      <xdr:row>18</xdr:row>
      <xdr:rowOff>10584</xdr:rowOff>
    </xdr:from>
    <xdr:ext cx="2667003" cy="4053416"/>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3866882" y="3987272"/>
          <a:ext cx="2667003" cy="40534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Specimen Handling Information</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Consider all serum specimens potentially positive for infectious agents including HIV and the hepatitis B virus.  We recommend the hepatitis B vaccination series for all analysts working with whole blood and/or plasma.  Observe universal precautions; wear protective gloves, laboratory coats, and safety glasses during all steps of this method.  Discard any residual sample material by autoclaving after analysis is completed.  Place disposable plastic, glass, and paper (pipette tips, auto sampler vials, gloves, etc.) that contact serum in a biohazard autoclave bag and keep these bags in appropriate containers until sealed and autoclaved.  Wipe down all work surfaces with 10% bleach solution when work is finished.</a:t>
          </a:r>
        </a:p>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20625</xdr:colOff>
      <xdr:row>2</xdr:row>
      <xdr:rowOff>112395</xdr:rowOff>
    </xdr:from>
    <xdr:ext cx="3745560" cy="1289686"/>
    <xdr:sp macro="" textlink="">
      <xdr:nvSpPr>
        <xdr:cNvPr id="2" name="TextBox 1">
          <a:extLst>
            <a:ext uri="{FF2B5EF4-FFF2-40B4-BE49-F238E27FC236}">
              <a16:creationId xmlns:a16="http://schemas.microsoft.com/office/drawing/2014/main" id="{27722CEF-5AA1-4DD6-9080-3D35F025FE28}"/>
            </a:ext>
          </a:extLst>
        </xdr:cNvPr>
        <xdr:cNvSpPr txBox="1"/>
      </xdr:nvSpPr>
      <xdr:spPr>
        <a:xfrm>
          <a:off x="2116125" y="579120"/>
          <a:ext cx="3745560" cy="12896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50"/>
            <a:t>This section needs</a:t>
          </a:r>
          <a:r>
            <a:rPr lang="en-US" sz="1050" baseline="0"/>
            <a:t> to completed only if density is used as part of the method.</a:t>
          </a:r>
        </a:p>
        <a:p>
          <a:r>
            <a:rPr lang="en-US" sz="1050" baseline="0"/>
            <a:t>-E</a:t>
          </a:r>
          <a:r>
            <a:rPr lang="en-US" sz="1050"/>
            <a:t>nter measured serum</a:t>
          </a:r>
          <a:r>
            <a:rPr lang="en-US" sz="1050" baseline="0"/>
            <a:t> density next to  the vial ID that was used. </a:t>
          </a:r>
        </a:p>
        <a:p>
          <a:r>
            <a:rPr lang="en-US" sz="1050" baseline="0"/>
            <a:t>-Enter the value for the first sample for each analyte </a:t>
          </a:r>
          <a:r>
            <a:rPr lang="en-US" sz="1050" baseline="0">
              <a:solidFill>
                <a:schemeClr val="tx1"/>
              </a:solidFill>
              <a:effectLst/>
              <a:latin typeface="+mn-lt"/>
              <a:ea typeface="+mn-ea"/>
              <a:cs typeface="+mn-cs"/>
            </a:rPr>
            <a:t>If standard density is used</a:t>
          </a:r>
        </a:p>
        <a:p>
          <a:r>
            <a:rPr lang="en-US" sz="1050" baseline="0">
              <a:solidFill>
                <a:schemeClr val="tx1"/>
              </a:solidFill>
              <a:effectLst/>
              <a:latin typeface="+mn-lt"/>
              <a:ea typeface="+mn-ea"/>
              <a:cs typeface="+mn-cs"/>
            </a:rPr>
            <a:t>-U</a:t>
          </a:r>
          <a:r>
            <a:rPr lang="en-US" sz="1050" baseline="0"/>
            <a:t>se the drop down menu in "Measured or standard" colunn to indicate the type used. </a:t>
          </a:r>
          <a:endParaRPr lang="en-US" sz="105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3</xdr:col>
      <xdr:colOff>782922</xdr:colOff>
      <xdr:row>33</xdr:row>
      <xdr:rowOff>123820</xdr:rowOff>
    </xdr:to>
    <xdr:grpSp>
      <xdr:nvGrpSpPr>
        <xdr:cNvPr id="10" name="Calendar">
          <a:extLst>
            <a:ext uri="{FF2B5EF4-FFF2-40B4-BE49-F238E27FC236}">
              <a16:creationId xmlns:a16="http://schemas.microsoft.com/office/drawing/2014/main" id="{776CA231-9D91-1E36-C25E-670A6D421E91}"/>
            </a:ext>
          </a:extLst>
        </xdr:cNvPr>
        <xdr:cNvGrpSpPr/>
      </xdr:nvGrpSpPr>
      <xdr:grpSpPr>
        <a:xfrm>
          <a:off x="1905000" y="5438775"/>
          <a:ext cx="2068797" cy="2247895"/>
          <a:chOff x="1905000" y="2838450"/>
          <a:chExt cx="2068797" cy="2247895"/>
        </a:xfrm>
      </xdr:grpSpPr>
      <xdr:sp macro="" textlink="">
        <xdr:nvSpPr>
          <xdr:cNvPr id="94" name="Settings" hidden="1">
            <a:extLst>
              <a:ext uri="{FF2B5EF4-FFF2-40B4-BE49-F238E27FC236}">
                <a16:creationId xmlns:a16="http://schemas.microsoft.com/office/drawing/2014/main" id="{00000000-0008-0000-0200-00005E000000}"/>
              </a:ext>
            </a:extLst>
          </xdr:cNvPr>
          <xdr:cNvSpPr/>
        </xdr:nvSpPr>
        <xdr:spPr>
          <a:xfrm rot="21594301">
            <a:off x="1908735" y="4848220"/>
            <a:ext cx="2065062" cy="238125"/>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DayBtn40" textlink="CalPopUp!$F$6">
        <xdr:nvSpPr>
          <xdr:cNvPr id="95" name="40Day" hidden="1">
            <a:extLst>
              <a:ext uri="{FF2B5EF4-FFF2-40B4-BE49-F238E27FC236}">
                <a16:creationId xmlns:a16="http://schemas.microsoft.com/office/drawing/2014/main" id="{00000000-0008-0000-0200-00005F000000}"/>
              </a:ext>
            </a:extLst>
          </xdr:cNvPr>
          <xdr:cNvSpPr/>
        </xdr:nvSpPr>
        <xdr:spPr>
          <a:xfrm rot="21594301">
            <a:off x="3070997" y="4425961"/>
            <a:ext cx="259456"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B8433C9-5193-4D70-8218-AAAD8A3560F8}"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41" textlink="CalPopUp!$G$6">
        <xdr:nvSpPr>
          <xdr:cNvPr id="96" name="41Day" hidden="1">
            <a:extLst>
              <a:ext uri="{FF2B5EF4-FFF2-40B4-BE49-F238E27FC236}">
                <a16:creationId xmlns:a16="http://schemas.microsoft.com/office/drawing/2014/main" id="{00000000-0008-0000-0200-000060000000}"/>
              </a:ext>
            </a:extLst>
          </xdr:cNvPr>
          <xdr:cNvSpPr/>
        </xdr:nvSpPr>
        <xdr:spPr>
          <a:xfrm rot="21594301">
            <a:off x="3334927" y="4425527"/>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B624159-05A4-4DCF-8743-4F7249DA2B1A}"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9" textlink="CalPopUp!$E$6">
        <xdr:nvSpPr>
          <xdr:cNvPr id="97" name="39Day" hidden="1">
            <a:extLst>
              <a:ext uri="{FF2B5EF4-FFF2-40B4-BE49-F238E27FC236}">
                <a16:creationId xmlns:a16="http://schemas.microsoft.com/office/drawing/2014/main" id="{00000000-0008-0000-0200-000061000000}"/>
              </a:ext>
            </a:extLst>
          </xdr:cNvPr>
          <xdr:cNvSpPr/>
        </xdr:nvSpPr>
        <xdr:spPr>
          <a:xfrm rot="21594301">
            <a:off x="2811267" y="4426396"/>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B5C537B-CCA1-45D2-8A38-761D44A67C64}"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8" textlink="CalPopUp!$D$6">
        <xdr:nvSpPr>
          <xdr:cNvPr id="98" name="38Day" hidden="1">
            <a:extLst>
              <a:ext uri="{FF2B5EF4-FFF2-40B4-BE49-F238E27FC236}">
                <a16:creationId xmlns:a16="http://schemas.microsoft.com/office/drawing/2014/main" id="{00000000-0008-0000-0200-000062000000}"/>
              </a:ext>
            </a:extLst>
          </xdr:cNvPr>
          <xdr:cNvSpPr/>
        </xdr:nvSpPr>
        <xdr:spPr>
          <a:xfrm rot="21594301">
            <a:off x="2549065" y="4426828"/>
            <a:ext cx="2559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2FEE346-12EB-46E8-B533-116FAD1DCB36}" type="TxLink">
              <a:rPr lang="en-US" sz="1000" b="0" i="0" u="none" strike="noStrike">
                <a:solidFill>
                  <a:srgbClr val="000000"/>
                </a:solidFill>
                <a:latin typeface="Arial"/>
                <a:cs typeface="Arial"/>
              </a:rPr>
              <a:pPr algn="r"/>
              <a:t> </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42" textlink="CalPopUp!$H$6">
        <xdr:nvSpPr>
          <xdr:cNvPr id="99" name="42Day" hidden="1">
            <a:extLst>
              <a:ext uri="{FF2B5EF4-FFF2-40B4-BE49-F238E27FC236}">
                <a16:creationId xmlns:a16="http://schemas.microsoft.com/office/drawing/2014/main" id="{00000000-0008-0000-0200-000063000000}"/>
              </a:ext>
            </a:extLst>
          </xdr:cNvPr>
          <xdr:cNvSpPr/>
        </xdr:nvSpPr>
        <xdr:spPr>
          <a:xfrm rot="21594301">
            <a:off x="3595924" y="4425092"/>
            <a:ext cx="258958"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60BF432-774C-40FE-BC50-AE8DE3B0EB03}"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7" textlink="CalPopUp!$C$6">
        <xdr:nvSpPr>
          <xdr:cNvPr id="100" name="37Day" hidden="1">
            <a:extLst>
              <a:ext uri="{FF2B5EF4-FFF2-40B4-BE49-F238E27FC236}">
                <a16:creationId xmlns:a16="http://schemas.microsoft.com/office/drawing/2014/main" id="{00000000-0008-0000-0200-000064000000}"/>
              </a:ext>
            </a:extLst>
          </xdr:cNvPr>
          <xdr:cNvSpPr/>
        </xdr:nvSpPr>
        <xdr:spPr>
          <a:xfrm rot="21594301">
            <a:off x="2286595" y="4427265"/>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995BB44-4852-4B4D-B4C2-534681AA9B37}"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6" textlink="CalPopUp!$B$6">
        <xdr:nvSpPr>
          <xdr:cNvPr id="101" name="36Day" hidden="1">
            <a:extLst>
              <a:ext uri="{FF2B5EF4-FFF2-40B4-BE49-F238E27FC236}">
                <a16:creationId xmlns:a16="http://schemas.microsoft.com/office/drawing/2014/main" id="{00000000-0008-0000-0200-000065000000}"/>
              </a:ext>
            </a:extLst>
          </xdr:cNvPr>
          <xdr:cNvSpPr/>
        </xdr:nvSpPr>
        <xdr:spPr>
          <a:xfrm rot="21594301">
            <a:off x="2025817" y="4427698"/>
            <a:ext cx="25488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8173122-5190-44B7-8B1E-C4B26C1F466B}"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102" name="CalBack">
            <a:extLst>
              <a:ext uri="{FF2B5EF4-FFF2-40B4-BE49-F238E27FC236}">
                <a16:creationId xmlns:a16="http://schemas.microsoft.com/office/drawing/2014/main" id="{00000000-0008-0000-0200-000066000000}"/>
              </a:ext>
            </a:extLst>
          </xdr:cNvPr>
          <xdr:cNvSpPr/>
        </xdr:nvSpPr>
        <xdr:spPr>
          <a:xfrm rot="21594301">
            <a:off x="1905000" y="2838450"/>
            <a:ext cx="2065062" cy="2000250"/>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CalPopUp!$A$5">
        <xdr:nvSpPr>
          <xdr:cNvPr id="103" name="MonthYear">
            <a:extLst>
              <a:ext uri="{FF2B5EF4-FFF2-40B4-BE49-F238E27FC236}">
                <a16:creationId xmlns:a16="http://schemas.microsoft.com/office/drawing/2014/main" id="{00000000-0008-0000-0200-000067000000}"/>
              </a:ext>
            </a:extLst>
          </xdr:cNvPr>
          <xdr:cNvSpPr txBox="1"/>
        </xdr:nvSpPr>
        <xdr:spPr>
          <a:xfrm rot="21594301">
            <a:off x="2187485" y="3038954"/>
            <a:ext cx="150076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ctr"/>
            <a:fld id="{CAFBCAA0-4352-4099-BA94-954F117A2386}" type="TxLink">
              <a:rPr lang="en-US" sz="1000" b="0" i="0" u="none" strike="noStrike">
                <a:solidFill>
                  <a:srgbClr val="000000"/>
                </a:solidFill>
                <a:latin typeface="Arial"/>
                <a:cs typeface="Arial"/>
              </a:rPr>
              <a:pPr algn="ctr"/>
              <a:t>March 2023</a:t>
            </a:fld>
            <a:endParaRPr lang="en-US" sz="1100" b="1">
              <a:solidFill>
                <a:schemeClr val="tx1">
                  <a:lumMod val="75000"/>
                  <a:lumOff val="25000"/>
                </a:schemeClr>
              </a:solidFill>
            </a:endParaRPr>
          </a:p>
        </xdr:txBody>
      </xdr:sp>
      <xdr:sp macro="" textlink="">
        <xdr:nvSpPr>
          <xdr:cNvPr id="104" name="CalBorder">
            <a:extLst>
              <a:ext uri="{FF2B5EF4-FFF2-40B4-BE49-F238E27FC236}">
                <a16:creationId xmlns:a16="http://schemas.microsoft.com/office/drawing/2014/main" id="{00000000-0008-0000-0200-000068000000}"/>
              </a:ext>
            </a:extLst>
          </xdr:cNvPr>
          <xdr:cNvSpPr/>
        </xdr:nvSpPr>
        <xdr:spPr>
          <a:xfrm rot="21594301">
            <a:off x="2009403" y="3009596"/>
            <a:ext cx="1859215" cy="163243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DayBtn1" textlink="CalPopUp!$B$1">
        <xdr:nvSpPr>
          <xdr:cNvPr id="105" name="1Day">
            <a:extLst>
              <a:ext uri="{FF2B5EF4-FFF2-40B4-BE49-F238E27FC236}">
                <a16:creationId xmlns:a16="http://schemas.microsoft.com/office/drawing/2014/main" id="{00000000-0008-0000-0200-000069000000}"/>
              </a:ext>
            </a:extLst>
          </xdr:cNvPr>
          <xdr:cNvSpPr/>
        </xdr:nvSpPr>
        <xdr:spPr>
          <a:xfrm rot="21594301">
            <a:off x="2024074" y="3440783"/>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A8F8AD6-665A-46A2-AEAE-5D55A6899319}"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 textlink="CalPopUp!$D$1">
        <xdr:nvSpPr>
          <xdr:cNvPr id="106" name="3Day">
            <a:extLst>
              <a:ext uri="{FF2B5EF4-FFF2-40B4-BE49-F238E27FC236}">
                <a16:creationId xmlns:a16="http://schemas.microsoft.com/office/drawing/2014/main" id="{00000000-0008-0000-0200-00006A000000}"/>
              </a:ext>
            </a:extLst>
          </xdr:cNvPr>
          <xdr:cNvSpPr/>
        </xdr:nvSpPr>
        <xdr:spPr>
          <a:xfrm rot="21594301">
            <a:off x="2546851" y="3439915"/>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97680A8-96E8-4486-8AB4-C3B90CCF3FB4}" type="TxLink">
              <a:rPr lang="en-US" sz="1000" b="0" i="0" u="none" strike="noStrike">
                <a:solidFill>
                  <a:srgbClr val="000000"/>
                </a:solidFill>
                <a:latin typeface="Arial"/>
                <a:cs typeface="Arial"/>
              </a:rPr>
              <a:pPr algn="r"/>
              <a:t> </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14" textlink="CalPopUp!$H$2">
        <xdr:nvSpPr>
          <xdr:cNvPr id="107" name="14Day">
            <a:extLst>
              <a:ext uri="{FF2B5EF4-FFF2-40B4-BE49-F238E27FC236}">
                <a16:creationId xmlns:a16="http://schemas.microsoft.com/office/drawing/2014/main" id="{00000000-0008-0000-0200-00006B000000}"/>
              </a:ext>
            </a:extLst>
          </xdr:cNvPr>
          <xdr:cNvSpPr/>
        </xdr:nvSpPr>
        <xdr:spPr>
          <a:xfrm rot="21594301">
            <a:off x="3591592" y="3635152"/>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21C32F2-B796-4156-9030-ED6E881B6FC4}" type="TxLink">
              <a:rPr lang="en-US" sz="1000" b="0" i="0" u="none" strike="noStrike">
                <a:solidFill>
                  <a:srgbClr val="000000"/>
                </a:solidFill>
                <a:latin typeface="Arial"/>
                <a:cs typeface="Arial"/>
              </a:rPr>
              <a:pPr algn="r"/>
              <a:t>11</a:t>
            </a:fld>
            <a:endParaRPr lang="en-US" sz="900" b="0">
              <a:solidFill>
                <a:schemeClr val="tx1">
                  <a:lumMod val="85000"/>
                  <a:lumOff val="15000"/>
                </a:schemeClr>
              </a:solidFill>
              <a:latin typeface="Tahoma" pitchFamily="34" charset="0"/>
              <a:cs typeface="Tahoma" pitchFamily="34" charset="0"/>
            </a:endParaRPr>
          </a:p>
        </xdr:txBody>
      </xdr:sp>
      <xdr:sp macro="DayBtn7" textlink="CalPopUp!$H$1">
        <xdr:nvSpPr>
          <xdr:cNvPr id="108" name="7Day">
            <a:extLst>
              <a:ext uri="{FF2B5EF4-FFF2-40B4-BE49-F238E27FC236}">
                <a16:creationId xmlns:a16="http://schemas.microsoft.com/office/drawing/2014/main" id="{00000000-0008-0000-0200-00006C000000}"/>
              </a:ext>
            </a:extLst>
          </xdr:cNvPr>
          <xdr:cNvSpPr/>
        </xdr:nvSpPr>
        <xdr:spPr>
          <a:xfrm rot="21594301">
            <a:off x="3591266" y="3438182"/>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6C2CFFD-C522-4951-B1B4-95EF8A051040}" type="TxLink">
              <a:rPr lang="en-US" sz="1000" b="0" i="0" u="none" strike="noStrike">
                <a:solidFill>
                  <a:srgbClr val="000000"/>
                </a:solidFill>
                <a:latin typeface="Arial"/>
                <a:cs typeface="Arial"/>
              </a:rPr>
              <a:pPr algn="r"/>
              <a:t>4</a:t>
            </a:fld>
            <a:endParaRPr lang="en-US" sz="900" b="0">
              <a:solidFill>
                <a:schemeClr val="tx1">
                  <a:lumMod val="85000"/>
                  <a:lumOff val="15000"/>
                </a:schemeClr>
              </a:solidFill>
              <a:latin typeface="Tahoma" pitchFamily="34" charset="0"/>
              <a:cs typeface="Tahoma" pitchFamily="34" charset="0"/>
            </a:endParaRPr>
          </a:p>
        </xdr:txBody>
      </xdr:sp>
      <xdr:sp macro="DayBtn4" textlink="CalPopUp!$E$1">
        <xdr:nvSpPr>
          <xdr:cNvPr id="109" name="4Day">
            <a:extLst>
              <a:ext uri="{FF2B5EF4-FFF2-40B4-BE49-F238E27FC236}">
                <a16:creationId xmlns:a16="http://schemas.microsoft.com/office/drawing/2014/main" id="{00000000-0008-0000-0200-00006D000000}"/>
              </a:ext>
            </a:extLst>
          </xdr:cNvPr>
          <xdr:cNvSpPr/>
        </xdr:nvSpPr>
        <xdr:spPr>
          <a:xfrm rot="21594301">
            <a:off x="2808816" y="3439483"/>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0BDA242-AFE5-4887-9061-5F7A408651B1}" type="TxLink">
              <a:rPr lang="en-US" sz="1000" b="0" i="0" u="none" strike="noStrike">
                <a:solidFill>
                  <a:srgbClr val="000000"/>
                </a:solidFill>
                <a:latin typeface="Arial"/>
                <a:cs typeface="Arial"/>
              </a:rPr>
              <a:pPr algn="r"/>
              <a:t>1</a:t>
            </a:fld>
            <a:endParaRPr lang="en-US" sz="900" b="0">
              <a:solidFill>
                <a:schemeClr val="tx1">
                  <a:lumMod val="85000"/>
                  <a:lumOff val="15000"/>
                </a:schemeClr>
              </a:solidFill>
              <a:latin typeface="Tahoma" pitchFamily="34" charset="0"/>
              <a:cs typeface="Tahoma" pitchFamily="34" charset="0"/>
            </a:endParaRPr>
          </a:p>
        </xdr:txBody>
      </xdr:sp>
      <xdr:sp macro="DayBtn2" textlink="CalPopUp!$C$1">
        <xdr:nvSpPr>
          <xdr:cNvPr id="110" name="2Day">
            <a:extLst>
              <a:ext uri="{FF2B5EF4-FFF2-40B4-BE49-F238E27FC236}">
                <a16:creationId xmlns:a16="http://schemas.microsoft.com/office/drawing/2014/main" id="{00000000-0008-0000-0200-00006E000000}"/>
              </a:ext>
            </a:extLst>
          </xdr:cNvPr>
          <xdr:cNvSpPr/>
        </xdr:nvSpPr>
        <xdr:spPr>
          <a:xfrm rot="21594301">
            <a:off x="2284615" y="3440352"/>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00F7654B-1E2E-4EDA-A131-74EA5F054D10}"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5" textlink="CalPopUp!$F$1">
        <xdr:nvSpPr>
          <xdr:cNvPr id="111" name="5Day">
            <a:extLst>
              <a:ext uri="{FF2B5EF4-FFF2-40B4-BE49-F238E27FC236}">
                <a16:creationId xmlns:a16="http://schemas.microsoft.com/office/drawing/2014/main" id="{00000000-0008-0000-0200-00006F000000}"/>
              </a:ext>
            </a:extLst>
          </xdr:cNvPr>
          <xdr:cNvSpPr/>
        </xdr:nvSpPr>
        <xdr:spPr>
          <a:xfrm rot="21594301">
            <a:off x="3066810" y="3439051"/>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EE8E691-EAE8-4D00-A8D1-525B2966BE5F}" type="TxLink">
              <a:rPr lang="en-US" sz="1000" b="0" i="0" u="none" strike="noStrike">
                <a:solidFill>
                  <a:srgbClr val="000000"/>
                </a:solidFill>
                <a:latin typeface="Arial"/>
                <a:cs typeface="Arial"/>
              </a:rPr>
              <a:pPr algn="r"/>
              <a:t>2</a:t>
            </a:fld>
            <a:endParaRPr lang="en-US" sz="900" b="0">
              <a:solidFill>
                <a:schemeClr val="tx1">
                  <a:lumMod val="85000"/>
                  <a:lumOff val="15000"/>
                </a:schemeClr>
              </a:solidFill>
              <a:latin typeface="Tahoma" pitchFamily="34" charset="0"/>
              <a:cs typeface="Tahoma" pitchFamily="34" charset="0"/>
            </a:endParaRPr>
          </a:p>
        </xdr:txBody>
      </xdr:sp>
      <xdr:sp macro="DayBtn8" textlink="CalPopUp!$B$2">
        <xdr:nvSpPr>
          <xdr:cNvPr id="112" name="8Day">
            <a:extLst>
              <a:ext uri="{FF2B5EF4-FFF2-40B4-BE49-F238E27FC236}">
                <a16:creationId xmlns:a16="http://schemas.microsoft.com/office/drawing/2014/main" id="{00000000-0008-0000-0200-000070000000}"/>
              </a:ext>
            </a:extLst>
          </xdr:cNvPr>
          <xdr:cNvSpPr/>
        </xdr:nvSpPr>
        <xdr:spPr>
          <a:xfrm rot="21594301">
            <a:off x="2024401" y="3637753"/>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68D5F66-D076-4721-A09D-14B3EC82128C}" type="TxLink">
              <a:rPr lang="en-US" sz="1000" b="0" i="0" u="none" strike="noStrike">
                <a:solidFill>
                  <a:srgbClr val="000000"/>
                </a:solidFill>
                <a:latin typeface="Arial"/>
                <a:cs typeface="Arial"/>
              </a:rPr>
              <a:pPr algn="r"/>
              <a:t>5</a:t>
            </a:fld>
            <a:endParaRPr lang="en-US" sz="900" b="0">
              <a:solidFill>
                <a:schemeClr val="tx1">
                  <a:lumMod val="85000"/>
                  <a:lumOff val="15000"/>
                </a:schemeClr>
              </a:solidFill>
              <a:latin typeface="Tahoma" pitchFamily="34" charset="0"/>
              <a:cs typeface="Tahoma" pitchFamily="34" charset="0"/>
            </a:endParaRPr>
          </a:p>
        </xdr:txBody>
      </xdr:sp>
      <xdr:sp macro="DayBtn10" textlink="CalPopUp!$D$2">
        <xdr:nvSpPr>
          <xdr:cNvPr id="113" name="10Day">
            <a:extLst>
              <a:ext uri="{FF2B5EF4-FFF2-40B4-BE49-F238E27FC236}">
                <a16:creationId xmlns:a16="http://schemas.microsoft.com/office/drawing/2014/main" id="{00000000-0008-0000-0200-000071000000}"/>
              </a:ext>
            </a:extLst>
          </xdr:cNvPr>
          <xdr:cNvSpPr/>
        </xdr:nvSpPr>
        <xdr:spPr>
          <a:xfrm rot="21594301">
            <a:off x="2547177" y="3636886"/>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AA9EE28-980D-4AA4-A513-C170EB0EAB44}" type="TxLink">
              <a:rPr lang="en-US" sz="1000" b="0" i="0" u="none" strike="noStrike">
                <a:solidFill>
                  <a:srgbClr val="000000"/>
                </a:solidFill>
                <a:latin typeface="Arial"/>
                <a:cs typeface="Arial"/>
              </a:rPr>
              <a:pPr algn="r"/>
              <a:t>7</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6" textlink="CalPopUp!$G$1">
        <xdr:nvSpPr>
          <xdr:cNvPr id="114" name="6Day">
            <a:extLst>
              <a:ext uri="{FF2B5EF4-FFF2-40B4-BE49-F238E27FC236}">
                <a16:creationId xmlns:a16="http://schemas.microsoft.com/office/drawing/2014/main" id="{00000000-0008-0000-0200-000072000000}"/>
              </a:ext>
            </a:extLst>
          </xdr:cNvPr>
          <xdr:cNvSpPr/>
        </xdr:nvSpPr>
        <xdr:spPr>
          <a:xfrm rot="21594301">
            <a:off x="3330503" y="3438617"/>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D5C4774-D187-4AA1-9D6B-B9D290E8C023}" type="TxLink">
              <a:rPr lang="en-US" sz="1000" b="0" i="0" u="none" strike="noStrike">
                <a:solidFill>
                  <a:srgbClr val="000000"/>
                </a:solidFill>
                <a:latin typeface="Arial"/>
                <a:cs typeface="Arial"/>
              </a:rPr>
              <a:pPr algn="r"/>
              <a:t>3</a:t>
            </a:fld>
            <a:endParaRPr lang="en-US" sz="900" b="0">
              <a:solidFill>
                <a:schemeClr val="tx1">
                  <a:lumMod val="85000"/>
                  <a:lumOff val="15000"/>
                </a:schemeClr>
              </a:solidFill>
              <a:latin typeface="Tahoma" pitchFamily="34" charset="0"/>
              <a:cs typeface="Tahoma" pitchFamily="34" charset="0"/>
            </a:endParaRPr>
          </a:p>
        </xdr:txBody>
      </xdr:sp>
      <xdr:sp macro="DayBtn13" textlink="CalPopUp!$G$2">
        <xdr:nvSpPr>
          <xdr:cNvPr id="115" name="13Day">
            <a:extLst>
              <a:ext uri="{FF2B5EF4-FFF2-40B4-BE49-F238E27FC236}">
                <a16:creationId xmlns:a16="http://schemas.microsoft.com/office/drawing/2014/main" id="{00000000-0008-0000-0200-000073000000}"/>
              </a:ext>
            </a:extLst>
          </xdr:cNvPr>
          <xdr:cNvSpPr/>
        </xdr:nvSpPr>
        <xdr:spPr>
          <a:xfrm rot="21594301">
            <a:off x="3330830" y="3635588"/>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B1CC0DC-4244-4224-817C-8517BDE28CBF}" type="TxLink">
              <a:rPr lang="en-US" sz="1000" b="0" i="0" u="none" strike="noStrike">
                <a:solidFill>
                  <a:srgbClr val="000000"/>
                </a:solidFill>
                <a:latin typeface="Arial"/>
                <a:cs typeface="Arial"/>
              </a:rPr>
              <a:pPr algn="r"/>
              <a:t>10</a:t>
            </a:fld>
            <a:endParaRPr lang="en-US" sz="900" b="0">
              <a:solidFill>
                <a:schemeClr val="tx1">
                  <a:lumMod val="85000"/>
                  <a:lumOff val="15000"/>
                </a:schemeClr>
              </a:solidFill>
              <a:latin typeface="Tahoma" pitchFamily="34" charset="0"/>
              <a:cs typeface="Tahoma" pitchFamily="34" charset="0"/>
            </a:endParaRPr>
          </a:p>
        </xdr:txBody>
      </xdr:sp>
      <xdr:sp macro="DayBtn11" textlink="CalPopUp!$E$2">
        <xdr:nvSpPr>
          <xdr:cNvPr id="116" name="11Day">
            <a:extLst>
              <a:ext uri="{FF2B5EF4-FFF2-40B4-BE49-F238E27FC236}">
                <a16:creationId xmlns:a16="http://schemas.microsoft.com/office/drawing/2014/main" id="{00000000-0008-0000-0200-000074000000}"/>
              </a:ext>
            </a:extLst>
          </xdr:cNvPr>
          <xdr:cNvSpPr/>
        </xdr:nvSpPr>
        <xdr:spPr>
          <a:xfrm rot="21594301">
            <a:off x="2809143" y="3636452"/>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86AE414-F820-430B-9DAD-9130A049FEE4}" type="TxLink">
              <a:rPr lang="en-US" sz="1000" b="0" i="0" u="none" strike="noStrike">
                <a:solidFill>
                  <a:srgbClr val="000000"/>
                </a:solidFill>
                <a:latin typeface="Arial"/>
                <a:cs typeface="Arial"/>
              </a:rPr>
              <a:pPr algn="r"/>
              <a:t>8</a:t>
            </a:fld>
            <a:endParaRPr lang="en-US" sz="900" b="0">
              <a:solidFill>
                <a:schemeClr val="tx1">
                  <a:lumMod val="85000"/>
                  <a:lumOff val="15000"/>
                </a:schemeClr>
              </a:solidFill>
              <a:latin typeface="Tahoma" pitchFamily="34" charset="0"/>
              <a:cs typeface="Tahoma" pitchFamily="34" charset="0"/>
            </a:endParaRPr>
          </a:p>
        </xdr:txBody>
      </xdr:sp>
      <xdr:sp macro="DayBtn9" textlink="CalPopUp!$C$2">
        <xdr:nvSpPr>
          <xdr:cNvPr id="117" name="9Day">
            <a:extLst>
              <a:ext uri="{FF2B5EF4-FFF2-40B4-BE49-F238E27FC236}">
                <a16:creationId xmlns:a16="http://schemas.microsoft.com/office/drawing/2014/main" id="{00000000-0008-0000-0200-000075000000}"/>
              </a:ext>
            </a:extLst>
          </xdr:cNvPr>
          <xdr:cNvSpPr/>
        </xdr:nvSpPr>
        <xdr:spPr>
          <a:xfrm rot="21594301">
            <a:off x="2284941" y="3637321"/>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63E666C-68A5-4AA9-994D-22002D25374C}" type="TxLink">
              <a:rPr lang="en-US" sz="1000" b="0" i="0" u="none" strike="noStrike">
                <a:solidFill>
                  <a:srgbClr val="000000"/>
                </a:solidFill>
                <a:latin typeface="Arial"/>
                <a:cs typeface="Arial"/>
              </a:rPr>
              <a:pPr algn="r"/>
              <a:t>6</a:t>
            </a:fld>
            <a:endParaRPr lang="en-US" sz="900" b="0">
              <a:solidFill>
                <a:schemeClr val="tx1">
                  <a:lumMod val="85000"/>
                  <a:lumOff val="15000"/>
                </a:schemeClr>
              </a:solidFill>
              <a:latin typeface="Tahoma" pitchFamily="34" charset="0"/>
              <a:cs typeface="Tahoma" pitchFamily="34" charset="0"/>
            </a:endParaRPr>
          </a:p>
        </xdr:txBody>
      </xdr:sp>
      <xdr:sp macro="DayBtn12" textlink="CalPopUp!$F$2">
        <xdr:nvSpPr>
          <xdr:cNvPr id="118" name="12Day">
            <a:extLst>
              <a:ext uri="{FF2B5EF4-FFF2-40B4-BE49-F238E27FC236}">
                <a16:creationId xmlns:a16="http://schemas.microsoft.com/office/drawing/2014/main" id="{00000000-0008-0000-0200-000076000000}"/>
              </a:ext>
            </a:extLst>
          </xdr:cNvPr>
          <xdr:cNvSpPr/>
        </xdr:nvSpPr>
        <xdr:spPr>
          <a:xfrm rot="21594301">
            <a:off x="3067138" y="3636020"/>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06D54CB-C597-47F0-916E-08C10082AA13}" type="TxLink">
              <a:rPr lang="en-US" sz="1000" b="0" i="0" u="none" strike="noStrike">
                <a:solidFill>
                  <a:srgbClr val="000000"/>
                </a:solidFill>
                <a:latin typeface="Arial"/>
                <a:cs typeface="Arial"/>
              </a:rPr>
              <a:pPr algn="r"/>
              <a:t>9</a:t>
            </a:fld>
            <a:endParaRPr lang="en-US" sz="900" b="0">
              <a:solidFill>
                <a:schemeClr val="tx1">
                  <a:lumMod val="85000"/>
                  <a:lumOff val="15000"/>
                </a:schemeClr>
              </a:solidFill>
              <a:latin typeface="Tahoma" pitchFamily="34" charset="0"/>
              <a:cs typeface="Tahoma" pitchFamily="34" charset="0"/>
            </a:endParaRPr>
          </a:p>
        </xdr:txBody>
      </xdr:sp>
      <xdr:sp macro="DayBtn15" textlink="CalPopUp!$B$3">
        <xdr:nvSpPr>
          <xdr:cNvPr id="119" name="15Day">
            <a:extLst>
              <a:ext uri="{FF2B5EF4-FFF2-40B4-BE49-F238E27FC236}">
                <a16:creationId xmlns:a16="http://schemas.microsoft.com/office/drawing/2014/main" id="{00000000-0008-0000-0200-000077000000}"/>
              </a:ext>
            </a:extLst>
          </xdr:cNvPr>
          <xdr:cNvSpPr/>
        </xdr:nvSpPr>
        <xdr:spPr>
          <a:xfrm rot="21594301">
            <a:off x="2024727" y="3834816"/>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A424940-9307-4C0F-9EA1-2C6FB168778A}" type="TxLink">
              <a:rPr lang="en-US" sz="1000" b="0" i="0" u="none" strike="noStrike">
                <a:solidFill>
                  <a:srgbClr val="000000"/>
                </a:solidFill>
                <a:latin typeface="Arial"/>
                <a:cs typeface="Arial"/>
              </a:rPr>
              <a:pPr algn="r"/>
              <a:t>12</a:t>
            </a:fld>
            <a:endParaRPr lang="en-US" sz="900" b="0">
              <a:solidFill>
                <a:schemeClr val="tx1">
                  <a:lumMod val="85000"/>
                  <a:lumOff val="15000"/>
                </a:schemeClr>
              </a:solidFill>
              <a:latin typeface="Tahoma" pitchFamily="34" charset="0"/>
              <a:cs typeface="Tahoma" pitchFamily="34" charset="0"/>
            </a:endParaRPr>
          </a:p>
        </xdr:txBody>
      </xdr:sp>
      <xdr:sp macro="DayBtn17" textlink="CalPopUp!$D$3">
        <xdr:nvSpPr>
          <xdr:cNvPr id="120" name="17Day">
            <a:extLst>
              <a:ext uri="{FF2B5EF4-FFF2-40B4-BE49-F238E27FC236}">
                <a16:creationId xmlns:a16="http://schemas.microsoft.com/office/drawing/2014/main" id="{00000000-0008-0000-0200-000078000000}"/>
              </a:ext>
            </a:extLst>
          </xdr:cNvPr>
          <xdr:cNvSpPr/>
        </xdr:nvSpPr>
        <xdr:spPr>
          <a:xfrm rot="21594301">
            <a:off x="2547504" y="3833948"/>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C0FD501-CE75-4632-85F3-5555419818A2}" type="TxLink">
              <a:rPr lang="en-US" sz="1000" b="0" i="0" u="none" strike="noStrike">
                <a:solidFill>
                  <a:srgbClr val="000000"/>
                </a:solidFill>
                <a:latin typeface="Arial"/>
                <a:cs typeface="Arial"/>
              </a:rPr>
              <a:pPr algn="r"/>
              <a:t>14</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0" textlink="CalPopUp!$G$3">
        <xdr:nvSpPr>
          <xdr:cNvPr id="121" name="20Day">
            <a:extLst>
              <a:ext uri="{FF2B5EF4-FFF2-40B4-BE49-F238E27FC236}">
                <a16:creationId xmlns:a16="http://schemas.microsoft.com/office/drawing/2014/main" id="{00000000-0008-0000-0200-000079000000}"/>
              </a:ext>
            </a:extLst>
          </xdr:cNvPr>
          <xdr:cNvSpPr/>
        </xdr:nvSpPr>
        <xdr:spPr>
          <a:xfrm rot="21594301">
            <a:off x="3331157" y="3832651"/>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1129BEC-7575-4167-98BC-8DE9FF1A2374}" type="TxLink">
              <a:rPr lang="en-US" sz="1000" b="0" i="0" u="none" strike="noStrike">
                <a:solidFill>
                  <a:srgbClr val="000000"/>
                </a:solidFill>
                <a:latin typeface="Arial"/>
                <a:cs typeface="Arial"/>
              </a:rPr>
              <a:pPr algn="r"/>
              <a:t>17</a:t>
            </a:fld>
            <a:endParaRPr lang="en-US" sz="900" b="0">
              <a:solidFill>
                <a:schemeClr val="tx1">
                  <a:lumMod val="85000"/>
                  <a:lumOff val="15000"/>
                </a:schemeClr>
              </a:solidFill>
              <a:latin typeface="Tahoma" pitchFamily="34" charset="0"/>
              <a:cs typeface="Tahoma" pitchFamily="34" charset="0"/>
            </a:endParaRPr>
          </a:p>
        </xdr:txBody>
      </xdr:sp>
      <xdr:sp macro="DayBtn21" textlink="CalPopUp!$H$3">
        <xdr:nvSpPr>
          <xdr:cNvPr id="122" name="21Day">
            <a:extLst>
              <a:ext uri="{FF2B5EF4-FFF2-40B4-BE49-F238E27FC236}">
                <a16:creationId xmlns:a16="http://schemas.microsoft.com/office/drawing/2014/main" id="{00000000-0008-0000-0200-00007A000000}"/>
              </a:ext>
            </a:extLst>
          </xdr:cNvPr>
          <xdr:cNvSpPr/>
        </xdr:nvSpPr>
        <xdr:spPr>
          <a:xfrm rot="21594301">
            <a:off x="3591919" y="3832214"/>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415986E-167C-4EFA-9CE3-20A2CA837EBC}" type="TxLink">
              <a:rPr lang="en-US" sz="1000" b="0" i="0" u="none" strike="noStrike">
                <a:solidFill>
                  <a:srgbClr val="000000"/>
                </a:solidFill>
                <a:latin typeface="Arial"/>
                <a:cs typeface="Arial"/>
              </a:rPr>
              <a:pPr algn="r"/>
              <a:t>18</a:t>
            </a:fld>
            <a:endParaRPr lang="en-US" sz="900" b="0">
              <a:solidFill>
                <a:schemeClr val="tx1">
                  <a:lumMod val="85000"/>
                  <a:lumOff val="15000"/>
                </a:schemeClr>
              </a:solidFill>
              <a:latin typeface="Tahoma" pitchFamily="34" charset="0"/>
              <a:cs typeface="Tahoma" pitchFamily="34" charset="0"/>
            </a:endParaRPr>
          </a:p>
        </xdr:txBody>
      </xdr:sp>
      <xdr:sp macro="DayBtn18" textlink="CalPopUp!$E$3">
        <xdr:nvSpPr>
          <xdr:cNvPr id="123" name="18Day">
            <a:extLst>
              <a:ext uri="{FF2B5EF4-FFF2-40B4-BE49-F238E27FC236}">
                <a16:creationId xmlns:a16="http://schemas.microsoft.com/office/drawing/2014/main" id="{00000000-0008-0000-0200-00007B000000}"/>
              </a:ext>
            </a:extLst>
          </xdr:cNvPr>
          <xdr:cNvSpPr/>
        </xdr:nvSpPr>
        <xdr:spPr>
          <a:xfrm rot="21594301">
            <a:off x="2809470" y="3833517"/>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4FF6745-D9F0-4B93-817D-C20D933088D3}" type="TxLink">
              <a:rPr lang="en-US" sz="1000" b="0" i="0" u="none" strike="noStrike">
                <a:solidFill>
                  <a:srgbClr val="000000"/>
                </a:solidFill>
                <a:latin typeface="Arial"/>
                <a:cs typeface="Arial"/>
              </a:rPr>
              <a:pPr algn="r"/>
              <a:t>15</a:t>
            </a:fld>
            <a:endParaRPr lang="en-US" sz="900" b="0">
              <a:solidFill>
                <a:schemeClr val="tx1">
                  <a:lumMod val="85000"/>
                  <a:lumOff val="15000"/>
                </a:schemeClr>
              </a:solidFill>
              <a:latin typeface="Tahoma" pitchFamily="34" charset="0"/>
              <a:cs typeface="Tahoma" pitchFamily="34" charset="0"/>
            </a:endParaRPr>
          </a:p>
        </xdr:txBody>
      </xdr:sp>
      <xdr:sp macro="DayBtn16" textlink="CalPopUp!$C$3">
        <xdr:nvSpPr>
          <xdr:cNvPr id="124" name="16Day">
            <a:extLst>
              <a:ext uri="{FF2B5EF4-FFF2-40B4-BE49-F238E27FC236}">
                <a16:creationId xmlns:a16="http://schemas.microsoft.com/office/drawing/2014/main" id="{00000000-0008-0000-0200-00007C000000}"/>
              </a:ext>
            </a:extLst>
          </xdr:cNvPr>
          <xdr:cNvSpPr/>
        </xdr:nvSpPr>
        <xdr:spPr>
          <a:xfrm rot="21594301">
            <a:off x="2285269" y="3834385"/>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7533CD3-0BC0-45FB-B03A-2BD9162C2B90}" type="TxLink">
              <a:rPr lang="en-US" sz="1000" b="0" i="0" u="none" strike="noStrike">
                <a:solidFill>
                  <a:srgbClr val="000000"/>
                </a:solidFill>
                <a:latin typeface="Arial"/>
                <a:cs typeface="Arial"/>
              </a:rPr>
              <a:pPr algn="r"/>
              <a:t>13</a:t>
            </a:fld>
            <a:endParaRPr lang="en-US" sz="900" b="0">
              <a:solidFill>
                <a:schemeClr val="tx1">
                  <a:lumMod val="85000"/>
                  <a:lumOff val="15000"/>
                </a:schemeClr>
              </a:solidFill>
              <a:latin typeface="Tahoma" pitchFamily="34" charset="0"/>
              <a:cs typeface="Tahoma" pitchFamily="34" charset="0"/>
            </a:endParaRPr>
          </a:p>
        </xdr:txBody>
      </xdr:sp>
      <xdr:sp macro="DayBtn19" textlink="CalPopUp!$F$3">
        <xdr:nvSpPr>
          <xdr:cNvPr id="125" name="19Day">
            <a:extLst>
              <a:ext uri="{FF2B5EF4-FFF2-40B4-BE49-F238E27FC236}">
                <a16:creationId xmlns:a16="http://schemas.microsoft.com/office/drawing/2014/main" id="{00000000-0008-0000-0200-00007D000000}"/>
              </a:ext>
            </a:extLst>
          </xdr:cNvPr>
          <xdr:cNvSpPr/>
        </xdr:nvSpPr>
        <xdr:spPr>
          <a:xfrm rot="21594301">
            <a:off x="3067465" y="3833084"/>
            <a:ext cx="258725" cy="192024"/>
          </a:xfrm>
          <a:prstGeom prst="rect">
            <a:avLst/>
          </a:prstGeom>
          <a:solidFill>
            <a:srgbClr val="FCD5B4"/>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09F8ADE2-E8BC-47C0-9474-7DB3675254D0}" type="TxLink">
              <a:rPr lang="en-US" sz="1000" b="1" i="0" u="none" strike="noStrike">
                <a:solidFill>
                  <a:srgbClr val="000000"/>
                </a:solidFill>
                <a:latin typeface="Arial"/>
                <a:cs typeface="Arial"/>
              </a:rPr>
              <a:pPr algn="r"/>
              <a:t>16</a:t>
            </a:fld>
            <a:endParaRPr lang="en-US" sz="900" b="1">
              <a:solidFill>
                <a:schemeClr val="tx1">
                  <a:lumMod val="85000"/>
                  <a:lumOff val="15000"/>
                </a:schemeClr>
              </a:solidFill>
              <a:latin typeface="Tahoma" pitchFamily="34" charset="0"/>
              <a:cs typeface="Tahoma" pitchFamily="34" charset="0"/>
            </a:endParaRPr>
          </a:p>
        </xdr:txBody>
      </xdr:sp>
      <xdr:sp macro="DayBtn22" textlink="CalPopUp!$B$4">
        <xdr:nvSpPr>
          <xdr:cNvPr id="126" name="22Day">
            <a:extLst>
              <a:ext uri="{FF2B5EF4-FFF2-40B4-BE49-F238E27FC236}">
                <a16:creationId xmlns:a16="http://schemas.microsoft.com/office/drawing/2014/main" id="{00000000-0008-0000-0200-00007E000000}"/>
              </a:ext>
            </a:extLst>
          </xdr:cNvPr>
          <xdr:cNvSpPr/>
        </xdr:nvSpPr>
        <xdr:spPr>
          <a:xfrm rot="21594301">
            <a:off x="2025055" y="4032119"/>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AFC68AC-F1AC-4AB5-938A-9BC0D2B5E6C9}" type="TxLink">
              <a:rPr lang="en-US" sz="1000" b="0" i="0" u="none" strike="noStrike">
                <a:solidFill>
                  <a:srgbClr val="000000"/>
                </a:solidFill>
                <a:latin typeface="Arial"/>
                <a:cs typeface="Arial"/>
              </a:rPr>
              <a:pPr algn="r"/>
              <a:t>19</a:t>
            </a:fld>
            <a:endParaRPr lang="en-US" sz="900" b="0">
              <a:solidFill>
                <a:schemeClr val="tx1">
                  <a:lumMod val="85000"/>
                  <a:lumOff val="15000"/>
                </a:schemeClr>
              </a:solidFill>
              <a:latin typeface="Tahoma" pitchFamily="34" charset="0"/>
              <a:cs typeface="Tahoma" pitchFamily="34" charset="0"/>
            </a:endParaRPr>
          </a:p>
        </xdr:txBody>
      </xdr:sp>
      <xdr:sp macro="DayBtn24" textlink="CalPopUp!$D$4">
        <xdr:nvSpPr>
          <xdr:cNvPr id="127" name="24Day">
            <a:extLst>
              <a:ext uri="{FF2B5EF4-FFF2-40B4-BE49-F238E27FC236}">
                <a16:creationId xmlns:a16="http://schemas.microsoft.com/office/drawing/2014/main" id="{00000000-0008-0000-0200-00007F000000}"/>
              </a:ext>
            </a:extLst>
          </xdr:cNvPr>
          <xdr:cNvSpPr/>
        </xdr:nvSpPr>
        <xdr:spPr>
          <a:xfrm rot="21594301">
            <a:off x="2547831" y="4031252"/>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804F460-2715-4BC6-BFB4-452B90C3D716}" type="TxLink">
              <a:rPr lang="en-US" sz="1000" b="0" i="0" u="none" strike="noStrike">
                <a:solidFill>
                  <a:srgbClr val="000000"/>
                </a:solidFill>
                <a:latin typeface="Arial"/>
                <a:cs typeface="Arial"/>
              </a:rPr>
              <a:pPr algn="r"/>
              <a:t>21</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6" textlink="CalPopUp!$F$4">
        <xdr:nvSpPr>
          <xdr:cNvPr id="128" name="26Day">
            <a:extLst>
              <a:ext uri="{FF2B5EF4-FFF2-40B4-BE49-F238E27FC236}">
                <a16:creationId xmlns:a16="http://schemas.microsoft.com/office/drawing/2014/main" id="{00000000-0008-0000-0200-000080000000}"/>
              </a:ext>
            </a:extLst>
          </xdr:cNvPr>
          <xdr:cNvSpPr/>
        </xdr:nvSpPr>
        <xdr:spPr>
          <a:xfrm rot="21594301">
            <a:off x="3067790" y="4030386"/>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B932BAB-FE25-42CF-BA62-BFAD2377FE21}" type="TxLink">
              <a:rPr lang="en-US" sz="1000" b="0" i="0" u="none" strike="noStrike">
                <a:solidFill>
                  <a:srgbClr val="000000"/>
                </a:solidFill>
                <a:latin typeface="Arial"/>
                <a:cs typeface="Arial"/>
              </a:rPr>
              <a:pPr algn="r"/>
              <a:t>23</a:t>
            </a:fld>
            <a:endParaRPr lang="en-US" sz="900" b="0">
              <a:solidFill>
                <a:schemeClr val="tx1">
                  <a:lumMod val="85000"/>
                  <a:lumOff val="15000"/>
                </a:schemeClr>
              </a:solidFill>
              <a:latin typeface="Tahoma" pitchFamily="34" charset="0"/>
              <a:cs typeface="Tahoma" pitchFamily="34" charset="0"/>
            </a:endParaRPr>
          </a:p>
        </xdr:txBody>
      </xdr:sp>
      <xdr:sp macro="DayBtn27" textlink="CalPopUp!$G$4">
        <xdr:nvSpPr>
          <xdr:cNvPr id="129" name="27Day">
            <a:extLst>
              <a:ext uri="{FF2B5EF4-FFF2-40B4-BE49-F238E27FC236}">
                <a16:creationId xmlns:a16="http://schemas.microsoft.com/office/drawing/2014/main" id="{00000000-0008-0000-0200-000081000000}"/>
              </a:ext>
            </a:extLst>
          </xdr:cNvPr>
          <xdr:cNvSpPr/>
        </xdr:nvSpPr>
        <xdr:spPr>
          <a:xfrm rot="21594301">
            <a:off x="3331484" y="4029952"/>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C357627-F585-4F72-91B3-408FF5AEE7D6}" type="TxLink">
              <a:rPr lang="en-US" sz="1000" b="0" i="0" u="none" strike="noStrike">
                <a:solidFill>
                  <a:srgbClr val="000000"/>
                </a:solidFill>
                <a:latin typeface="Arial"/>
                <a:cs typeface="Arial"/>
              </a:rPr>
              <a:pPr algn="r"/>
              <a:t>24</a:t>
            </a:fld>
            <a:endParaRPr lang="en-US" sz="900" b="0">
              <a:solidFill>
                <a:schemeClr val="tx1">
                  <a:lumMod val="85000"/>
                  <a:lumOff val="15000"/>
                </a:schemeClr>
              </a:solidFill>
              <a:latin typeface="Tahoma" pitchFamily="34" charset="0"/>
              <a:cs typeface="Tahoma" pitchFamily="34" charset="0"/>
            </a:endParaRPr>
          </a:p>
        </xdr:txBody>
      </xdr:sp>
      <xdr:sp macro="DayBtn25" textlink="CalPopUp!$E$4">
        <xdr:nvSpPr>
          <xdr:cNvPr id="130" name="25Day">
            <a:extLst>
              <a:ext uri="{FF2B5EF4-FFF2-40B4-BE49-F238E27FC236}">
                <a16:creationId xmlns:a16="http://schemas.microsoft.com/office/drawing/2014/main" id="{00000000-0008-0000-0200-000082000000}"/>
              </a:ext>
            </a:extLst>
          </xdr:cNvPr>
          <xdr:cNvSpPr/>
        </xdr:nvSpPr>
        <xdr:spPr>
          <a:xfrm rot="21594301">
            <a:off x="2809797" y="4030818"/>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49F4FD6-E2C6-4E64-9219-B21D2DE691DD}" type="TxLink">
              <a:rPr lang="en-US" sz="1000" b="0" i="0" u="none" strike="noStrike">
                <a:solidFill>
                  <a:srgbClr val="000000"/>
                </a:solidFill>
                <a:latin typeface="Arial"/>
                <a:cs typeface="Arial"/>
              </a:rPr>
              <a:pPr algn="r"/>
              <a:t>22</a:t>
            </a:fld>
            <a:endParaRPr lang="en-US" sz="900" b="0">
              <a:solidFill>
                <a:schemeClr val="tx1">
                  <a:lumMod val="85000"/>
                  <a:lumOff val="15000"/>
                </a:schemeClr>
              </a:solidFill>
              <a:latin typeface="Tahoma" pitchFamily="34" charset="0"/>
              <a:cs typeface="Tahoma" pitchFamily="34" charset="0"/>
            </a:endParaRPr>
          </a:p>
        </xdr:txBody>
      </xdr:sp>
      <xdr:sp macro="DayBtn23" textlink="CalPopUp!$C$4">
        <xdr:nvSpPr>
          <xdr:cNvPr id="131" name="23Day">
            <a:extLst>
              <a:ext uri="{FF2B5EF4-FFF2-40B4-BE49-F238E27FC236}">
                <a16:creationId xmlns:a16="http://schemas.microsoft.com/office/drawing/2014/main" id="{00000000-0008-0000-0200-000083000000}"/>
              </a:ext>
            </a:extLst>
          </xdr:cNvPr>
          <xdr:cNvSpPr/>
        </xdr:nvSpPr>
        <xdr:spPr>
          <a:xfrm rot="21594301">
            <a:off x="2285595" y="4031687"/>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E7328B2-1565-4D1B-BEFE-40A062967300}" type="TxLink">
              <a:rPr lang="en-US" sz="1000" b="0" i="0" u="none" strike="noStrike">
                <a:solidFill>
                  <a:srgbClr val="000000"/>
                </a:solidFill>
                <a:latin typeface="Arial"/>
                <a:cs typeface="Arial"/>
              </a:rPr>
              <a:pPr algn="r"/>
              <a:t>20</a:t>
            </a:fld>
            <a:endParaRPr lang="en-US" sz="900" b="0">
              <a:solidFill>
                <a:schemeClr val="tx1">
                  <a:lumMod val="85000"/>
                  <a:lumOff val="15000"/>
                </a:schemeClr>
              </a:solidFill>
              <a:latin typeface="Tahoma" pitchFamily="34" charset="0"/>
              <a:cs typeface="Tahoma" pitchFamily="34" charset="0"/>
            </a:endParaRPr>
          </a:p>
        </xdr:txBody>
      </xdr:sp>
      <xdr:sp macro="DayBtn28" textlink="CalPopUp!$H$4">
        <xdr:nvSpPr>
          <xdr:cNvPr id="132" name="28Day">
            <a:extLst>
              <a:ext uri="{FF2B5EF4-FFF2-40B4-BE49-F238E27FC236}">
                <a16:creationId xmlns:a16="http://schemas.microsoft.com/office/drawing/2014/main" id="{00000000-0008-0000-0200-000084000000}"/>
              </a:ext>
            </a:extLst>
          </xdr:cNvPr>
          <xdr:cNvSpPr/>
        </xdr:nvSpPr>
        <xdr:spPr>
          <a:xfrm rot="21594301">
            <a:off x="3592246" y="4029517"/>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0F6E960-0DBB-4625-991D-41E782B3070F}" type="TxLink">
              <a:rPr lang="en-US" sz="1000" b="0" i="0" u="none" strike="noStrike">
                <a:solidFill>
                  <a:srgbClr val="000000"/>
                </a:solidFill>
                <a:latin typeface="Arial"/>
                <a:cs typeface="Arial"/>
              </a:rPr>
              <a:pPr algn="r"/>
              <a:t>25</a:t>
            </a:fld>
            <a:endParaRPr lang="en-US" sz="900" b="0">
              <a:solidFill>
                <a:schemeClr val="tx1">
                  <a:lumMod val="85000"/>
                  <a:lumOff val="15000"/>
                </a:schemeClr>
              </a:solidFill>
              <a:latin typeface="Tahoma" pitchFamily="34" charset="0"/>
              <a:cs typeface="Tahoma" pitchFamily="34" charset="0"/>
            </a:endParaRPr>
          </a:p>
        </xdr:txBody>
      </xdr:sp>
      <xdr:sp macro="DayBtn29" textlink="CalPopUp!$B$5">
        <xdr:nvSpPr>
          <xdr:cNvPr id="133" name="29Day">
            <a:extLst>
              <a:ext uri="{FF2B5EF4-FFF2-40B4-BE49-F238E27FC236}">
                <a16:creationId xmlns:a16="http://schemas.microsoft.com/office/drawing/2014/main" id="{00000000-0008-0000-0200-000085000000}"/>
              </a:ext>
            </a:extLst>
          </xdr:cNvPr>
          <xdr:cNvSpPr/>
        </xdr:nvSpPr>
        <xdr:spPr>
          <a:xfrm rot="21594301">
            <a:off x="2025383" y="4230395"/>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B96BABB-2925-4962-8D4A-46BDF02B06B9}" type="TxLink">
              <a:rPr lang="en-US" sz="1000" b="0" i="0" u="none" strike="noStrike">
                <a:solidFill>
                  <a:srgbClr val="000000"/>
                </a:solidFill>
                <a:latin typeface="Arial"/>
                <a:cs typeface="Arial"/>
              </a:rPr>
              <a:pPr algn="r"/>
              <a:t>26</a:t>
            </a:fld>
            <a:endParaRPr lang="en-US" sz="900" b="0">
              <a:solidFill>
                <a:schemeClr val="tx1">
                  <a:lumMod val="85000"/>
                  <a:lumOff val="15000"/>
                </a:schemeClr>
              </a:solidFill>
              <a:latin typeface="Tahoma" pitchFamily="34" charset="0"/>
              <a:cs typeface="Tahoma" pitchFamily="34" charset="0"/>
            </a:endParaRPr>
          </a:p>
        </xdr:txBody>
      </xdr:sp>
      <xdr:sp macro="DayBtn31" textlink="CalPopUp!$D$5">
        <xdr:nvSpPr>
          <xdr:cNvPr id="134" name="31Day">
            <a:extLst>
              <a:ext uri="{FF2B5EF4-FFF2-40B4-BE49-F238E27FC236}">
                <a16:creationId xmlns:a16="http://schemas.microsoft.com/office/drawing/2014/main" id="{00000000-0008-0000-0200-000086000000}"/>
              </a:ext>
            </a:extLst>
          </xdr:cNvPr>
          <xdr:cNvSpPr/>
        </xdr:nvSpPr>
        <xdr:spPr>
          <a:xfrm rot="21594301">
            <a:off x="2548160" y="4229528"/>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0FB7953-3C81-47F4-AFE2-4D0453AA6346}" type="TxLink">
              <a:rPr lang="en-US" sz="1000" b="0" i="0" u="none" strike="noStrike">
                <a:solidFill>
                  <a:srgbClr val="000000"/>
                </a:solidFill>
                <a:latin typeface="Arial"/>
                <a:cs typeface="Arial"/>
              </a:rPr>
              <a:pPr algn="r"/>
              <a:t>28</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34" textlink="CalPopUp!$G$5">
        <xdr:nvSpPr>
          <xdr:cNvPr id="135" name="34Day">
            <a:extLst>
              <a:ext uri="{FF2B5EF4-FFF2-40B4-BE49-F238E27FC236}">
                <a16:creationId xmlns:a16="http://schemas.microsoft.com/office/drawing/2014/main" id="{00000000-0008-0000-0200-000087000000}"/>
              </a:ext>
            </a:extLst>
          </xdr:cNvPr>
          <xdr:cNvSpPr/>
        </xdr:nvSpPr>
        <xdr:spPr>
          <a:xfrm rot="21594301">
            <a:off x="3333311" y="4228228"/>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BA4F347-8758-4EA2-BE0A-D8D3DAB2471B}" type="TxLink">
              <a:rPr lang="en-US" sz="1000" b="0" i="0" u="none" strike="noStrike">
                <a:solidFill>
                  <a:srgbClr val="000000"/>
                </a:solidFill>
                <a:latin typeface="Arial"/>
                <a:cs typeface="Arial"/>
              </a:rPr>
              <a:pPr algn="r"/>
              <a:t>31</a:t>
            </a:fld>
            <a:endParaRPr lang="en-US" sz="900" b="0">
              <a:solidFill>
                <a:schemeClr val="tx1">
                  <a:lumMod val="85000"/>
                  <a:lumOff val="15000"/>
                </a:schemeClr>
              </a:solidFill>
              <a:latin typeface="Tahoma" pitchFamily="34" charset="0"/>
              <a:cs typeface="Tahoma" pitchFamily="34" charset="0"/>
            </a:endParaRPr>
          </a:p>
        </xdr:txBody>
      </xdr:sp>
      <xdr:sp macro="DayBtn35" textlink="CalPopUp!$H$5">
        <xdr:nvSpPr>
          <xdr:cNvPr id="136" name="35Day">
            <a:extLst>
              <a:ext uri="{FF2B5EF4-FFF2-40B4-BE49-F238E27FC236}">
                <a16:creationId xmlns:a16="http://schemas.microsoft.com/office/drawing/2014/main" id="{00000000-0008-0000-0200-000088000000}"/>
              </a:ext>
            </a:extLst>
          </xdr:cNvPr>
          <xdr:cNvSpPr/>
        </xdr:nvSpPr>
        <xdr:spPr>
          <a:xfrm rot="21594301">
            <a:off x="3594074" y="4227792"/>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83A9E32-217C-4DB0-A234-224B92E9FBC9}"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2" textlink="CalPopUp!$E$5">
        <xdr:nvSpPr>
          <xdr:cNvPr id="137" name="32Day">
            <a:extLst>
              <a:ext uri="{FF2B5EF4-FFF2-40B4-BE49-F238E27FC236}">
                <a16:creationId xmlns:a16="http://schemas.microsoft.com/office/drawing/2014/main" id="{00000000-0008-0000-0200-000089000000}"/>
              </a:ext>
            </a:extLst>
          </xdr:cNvPr>
          <xdr:cNvSpPr/>
        </xdr:nvSpPr>
        <xdr:spPr>
          <a:xfrm rot="21594301">
            <a:off x="2810125" y="4229096"/>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4ABD7AF-308D-4AA6-B50A-E2D2DAC284CF}" type="TxLink">
              <a:rPr lang="en-US" sz="1000" b="0" i="0" u="none" strike="noStrike">
                <a:solidFill>
                  <a:srgbClr val="000000"/>
                </a:solidFill>
                <a:latin typeface="Arial"/>
                <a:cs typeface="Arial"/>
              </a:rPr>
              <a:pPr algn="r"/>
              <a:t>29</a:t>
            </a:fld>
            <a:endParaRPr lang="en-US" sz="900" b="0">
              <a:solidFill>
                <a:schemeClr val="tx1">
                  <a:lumMod val="85000"/>
                  <a:lumOff val="15000"/>
                </a:schemeClr>
              </a:solidFill>
              <a:latin typeface="Tahoma" pitchFamily="34" charset="0"/>
              <a:cs typeface="Tahoma" pitchFamily="34" charset="0"/>
            </a:endParaRPr>
          </a:p>
        </xdr:txBody>
      </xdr:sp>
      <xdr:sp macro="DayBtn30" textlink="CalPopUp!$C$5">
        <xdr:nvSpPr>
          <xdr:cNvPr id="138" name="30Day">
            <a:extLst>
              <a:ext uri="{FF2B5EF4-FFF2-40B4-BE49-F238E27FC236}">
                <a16:creationId xmlns:a16="http://schemas.microsoft.com/office/drawing/2014/main" id="{00000000-0008-0000-0200-00008A000000}"/>
              </a:ext>
            </a:extLst>
          </xdr:cNvPr>
          <xdr:cNvSpPr/>
        </xdr:nvSpPr>
        <xdr:spPr>
          <a:xfrm rot="21594301">
            <a:off x="2285924" y="4229965"/>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7381788-0564-4A59-908C-123BFCB8F3D4}" type="TxLink">
              <a:rPr lang="en-US" sz="1000" b="0" i="0" u="none" strike="noStrike">
                <a:solidFill>
                  <a:srgbClr val="000000"/>
                </a:solidFill>
                <a:latin typeface="Arial"/>
                <a:cs typeface="Arial"/>
              </a:rPr>
              <a:pPr algn="r"/>
              <a:t>27</a:t>
            </a:fld>
            <a:endParaRPr lang="en-US" sz="900" b="0">
              <a:solidFill>
                <a:schemeClr val="tx1">
                  <a:lumMod val="85000"/>
                  <a:lumOff val="15000"/>
                </a:schemeClr>
              </a:solidFill>
              <a:latin typeface="Tahoma" pitchFamily="34" charset="0"/>
              <a:cs typeface="Tahoma" pitchFamily="34" charset="0"/>
            </a:endParaRPr>
          </a:p>
        </xdr:txBody>
      </xdr:sp>
      <xdr:sp macro="DayBtn33" textlink="CalPopUp!$F$5">
        <xdr:nvSpPr>
          <xdr:cNvPr id="139" name="33Day">
            <a:extLst>
              <a:ext uri="{FF2B5EF4-FFF2-40B4-BE49-F238E27FC236}">
                <a16:creationId xmlns:a16="http://schemas.microsoft.com/office/drawing/2014/main" id="{00000000-0008-0000-0200-00008B000000}"/>
              </a:ext>
            </a:extLst>
          </xdr:cNvPr>
          <xdr:cNvSpPr/>
        </xdr:nvSpPr>
        <xdr:spPr>
          <a:xfrm rot="21594301">
            <a:off x="3069618" y="4228661"/>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AA283FA-0764-4F2E-9F6F-ED0E11FB8716}" type="TxLink">
              <a:rPr lang="en-US" sz="1000" b="0" i="0" u="none" strike="noStrike">
                <a:solidFill>
                  <a:srgbClr val="000000"/>
                </a:solidFill>
                <a:latin typeface="Arial"/>
                <a:cs typeface="Arial"/>
              </a:rPr>
              <a:pPr algn="r"/>
              <a:t>30</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140" name="Sa">
            <a:extLst>
              <a:ext uri="{FF2B5EF4-FFF2-40B4-BE49-F238E27FC236}">
                <a16:creationId xmlns:a16="http://schemas.microsoft.com/office/drawing/2014/main" id="{00000000-0008-0000-0200-00008C000000}"/>
              </a:ext>
            </a:extLst>
          </xdr:cNvPr>
          <xdr:cNvSpPr/>
        </xdr:nvSpPr>
        <xdr:spPr>
          <a:xfrm rot="21594301">
            <a:off x="3592324" y="3237231"/>
            <a:ext cx="258725"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Sa</a:t>
            </a:r>
          </a:p>
        </xdr:txBody>
      </xdr:sp>
      <xdr:sp macro="" textlink="">
        <xdr:nvSpPr>
          <xdr:cNvPr id="141" name="Fr">
            <a:extLst>
              <a:ext uri="{FF2B5EF4-FFF2-40B4-BE49-F238E27FC236}">
                <a16:creationId xmlns:a16="http://schemas.microsoft.com/office/drawing/2014/main" id="{00000000-0008-0000-0200-00008D000000}"/>
              </a:ext>
            </a:extLst>
          </xdr:cNvPr>
          <xdr:cNvSpPr/>
        </xdr:nvSpPr>
        <xdr:spPr>
          <a:xfrm rot="21594301">
            <a:off x="3331561" y="3237668"/>
            <a:ext cx="253803"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Fr</a:t>
            </a:r>
          </a:p>
        </xdr:txBody>
      </xdr:sp>
      <xdr:sp macro="" textlink="">
        <xdr:nvSpPr>
          <xdr:cNvPr id="142" name="Th">
            <a:extLst>
              <a:ext uri="{FF2B5EF4-FFF2-40B4-BE49-F238E27FC236}">
                <a16:creationId xmlns:a16="http://schemas.microsoft.com/office/drawing/2014/main" id="{00000000-0008-0000-0200-00008E000000}"/>
              </a:ext>
            </a:extLst>
          </xdr:cNvPr>
          <xdr:cNvSpPr/>
        </xdr:nvSpPr>
        <xdr:spPr>
          <a:xfrm rot="21594301">
            <a:off x="3067007" y="3238101"/>
            <a:ext cx="259587"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Th</a:t>
            </a:r>
          </a:p>
        </xdr:txBody>
      </xdr:sp>
      <xdr:sp macro="" textlink="">
        <xdr:nvSpPr>
          <xdr:cNvPr id="143" name="We">
            <a:extLst>
              <a:ext uri="{FF2B5EF4-FFF2-40B4-BE49-F238E27FC236}">
                <a16:creationId xmlns:a16="http://schemas.microsoft.com/office/drawing/2014/main" id="{00000000-0008-0000-0200-00008F000000}"/>
              </a:ext>
            </a:extLst>
          </xdr:cNvPr>
          <xdr:cNvSpPr/>
        </xdr:nvSpPr>
        <xdr:spPr>
          <a:xfrm rot="21594301">
            <a:off x="2809874" y="3238534"/>
            <a:ext cx="252941"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WeW</a:t>
            </a:r>
          </a:p>
        </xdr:txBody>
      </xdr:sp>
      <xdr:sp macro="" textlink="">
        <xdr:nvSpPr>
          <xdr:cNvPr id="144" name="Tu">
            <a:extLst>
              <a:ext uri="{FF2B5EF4-FFF2-40B4-BE49-F238E27FC236}">
                <a16:creationId xmlns:a16="http://schemas.microsoft.com/office/drawing/2014/main" id="{00000000-0008-0000-0200-000090000000}"/>
              </a:ext>
            </a:extLst>
          </xdr:cNvPr>
          <xdr:cNvSpPr/>
        </xdr:nvSpPr>
        <xdr:spPr>
          <a:xfrm rot="21594301">
            <a:off x="2547047" y="3238965"/>
            <a:ext cx="256585"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Tu</a:t>
            </a:r>
          </a:p>
        </xdr:txBody>
      </xdr:sp>
      <xdr:sp macro="" textlink="">
        <xdr:nvSpPr>
          <xdr:cNvPr id="145" name="Mo">
            <a:extLst>
              <a:ext uri="{FF2B5EF4-FFF2-40B4-BE49-F238E27FC236}">
                <a16:creationId xmlns:a16="http://schemas.microsoft.com/office/drawing/2014/main" id="{00000000-0008-0000-0200-000091000000}"/>
              </a:ext>
            </a:extLst>
          </xdr:cNvPr>
          <xdr:cNvSpPr/>
        </xdr:nvSpPr>
        <xdr:spPr>
          <a:xfrm rot="21594301">
            <a:off x="2285672" y="3239403"/>
            <a:ext cx="252942"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l"/>
            <a:r>
              <a:rPr lang="en-US" sz="900" b="1" i="0" u="none" strike="noStrike">
                <a:solidFill>
                  <a:schemeClr val="tx1">
                    <a:lumMod val="85000"/>
                    <a:lumOff val="15000"/>
                  </a:schemeClr>
                </a:solidFill>
                <a:latin typeface="Tahoma" pitchFamily="34" charset="0"/>
                <a:cs typeface="Tahoma" pitchFamily="34" charset="0"/>
              </a:rPr>
              <a:t>Mo</a:t>
            </a:r>
          </a:p>
        </xdr:txBody>
      </xdr:sp>
      <xdr:sp macro="" textlink="">
        <xdr:nvSpPr>
          <xdr:cNvPr id="146" name="Su">
            <a:extLst>
              <a:ext uri="{FF2B5EF4-FFF2-40B4-BE49-F238E27FC236}">
                <a16:creationId xmlns:a16="http://schemas.microsoft.com/office/drawing/2014/main" id="{00000000-0008-0000-0200-000092000000}"/>
              </a:ext>
            </a:extLst>
          </xdr:cNvPr>
          <xdr:cNvSpPr/>
        </xdr:nvSpPr>
        <xdr:spPr>
          <a:xfrm rot="21594301">
            <a:off x="2025132" y="3239833"/>
            <a:ext cx="254654"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Su</a:t>
            </a:r>
          </a:p>
        </xdr:txBody>
      </xdr:sp>
      <xdr:pic macro="ShowSettings">
        <xdr:nvPicPr>
          <xdr:cNvPr id="147" name="SetBtn">
            <a:extLst>
              <a:ext uri="{FF2B5EF4-FFF2-40B4-BE49-F238E27FC236}">
                <a16:creationId xmlns:a16="http://schemas.microsoft.com/office/drawing/2014/main" id="{00000000-0008-0000-0200-00009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21594301">
            <a:off x="3778302" y="4664282"/>
            <a:ext cx="133992" cy="144340"/>
          </a:xfrm>
          <a:prstGeom prst="rect">
            <a:avLst/>
          </a:prstGeom>
        </xdr:spPr>
      </xdr:pic>
      <xdr:sp macro="CalCol1" textlink="">
        <xdr:nvSpPr>
          <xdr:cNvPr id="148" name="CalCol1" hidden="1">
            <a:extLst>
              <a:ext uri="{FF2B5EF4-FFF2-40B4-BE49-F238E27FC236}">
                <a16:creationId xmlns:a16="http://schemas.microsoft.com/office/drawing/2014/main" id="{00000000-0008-0000-0200-000094000000}"/>
              </a:ext>
            </a:extLst>
          </xdr:cNvPr>
          <xdr:cNvSpPr/>
        </xdr:nvSpPr>
        <xdr:spPr>
          <a:xfrm rot="21594301">
            <a:off x="2006777" y="4891964"/>
            <a:ext cx="126984" cy="133350"/>
          </a:xfrm>
          <a:prstGeom prst="ellipse">
            <a:avLst/>
          </a:prstGeom>
          <a:solidFill>
            <a:srgbClr val="EAEAE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2" textlink="">
        <xdr:nvSpPr>
          <xdr:cNvPr id="149" name="CalCol2" hidden="1">
            <a:extLst>
              <a:ext uri="{FF2B5EF4-FFF2-40B4-BE49-F238E27FC236}">
                <a16:creationId xmlns:a16="http://schemas.microsoft.com/office/drawing/2014/main" id="{00000000-0008-0000-0200-000095000000}"/>
              </a:ext>
            </a:extLst>
          </xdr:cNvPr>
          <xdr:cNvSpPr/>
        </xdr:nvSpPr>
        <xdr:spPr>
          <a:xfrm rot="21594301">
            <a:off x="2226650" y="4891599"/>
            <a:ext cx="126984" cy="133350"/>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3" textlink="">
        <xdr:nvSpPr>
          <xdr:cNvPr id="150" name="CalCol3" hidden="1">
            <a:extLst>
              <a:ext uri="{FF2B5EF4-FFF2-40B4-BE49-F238E27FC236}">
                <a16:creationId xmlns:a16="http://schemas.microsoft.com/office/drawing/2014/main" id="{00000000-0008-0000-0200-000096000000}"/>
              </a:ext>
            </a:extLst>
          </xdr:cNvPr>
          <xdr:cNvSpPr/>
        </xdr:nvSpPr>
        <xdr:spPr>
          <a:xfrm rot="21594301">
            <a:off x="2446523" y="4891235"/>
            <a:ext cx="127804" cy="133350"/>
          </a:xfrm>
          <a:prstGeom prst="ellipse">
            <a:avLst/>
          </a:prstGeom>
          <a:solidFill>
            <a:schemeClr val="tx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4" textlink="">
        <xdr:nvSpPr>
          <xdr:cNvPr id="151" name="CalCol4" hidden="1">
            <a:extLst>
              <a:ext uri="{FF2B5EF4-FFF2-40B4-BE49-F238E27FC236}">
                <a16:creationId xmlns:a16="http://schemas.microsoft.com/office/drawing/2014/main" id="{00000000-0008-0000-0200-000097000000}"/>
              </a:ext>
            </a:extLst>
          </xdr:cNvPr>
          <xdr:cNvSpPr/>
        </xdr:nvSpPr>
        <xdr:spPr>
          <a:xfrm rot="21594301">
            <a:off x="2667216" y="4890870"/>
            <a:ext cx="126984" cy="133350"/>
          </a:xfrm>
          <a:prstGeom prst="ellipse">
            <a:avLst/>
          </a:prstGeom>
          <a:solidFill>
            <a:schemeClr val="accent1">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5" textlink="">
        <xdr:nvSpPr>
          <xdr:cNvPr id="152" name="CalCol5" hidden="1">
            <a:extLst>
              <a:ext uri="{FF2B5EF4-FFF2-40B4-BE49-F238E27FC236}">
                <a16:creationId xmlns:a16="http://schemas.microsoft.com/office/drawing/2014/main" id="{00000000-0008-0000-0200-000098000000}"/>
              </a:ext>
            </a:extLst>
          </xdr:cNvPr>
          <xdr:cNvSpPr/>
        </xdr:nvSpPr>
        <xdr:spPr>
          <a:xfrm rot="21594301">
            <a:off x="2887090" y="4890505"/>
            <a:ext cx="126984" cy="133350"/>
          </a:xfrm>
          <a:prstGeom prst="ellipse">
            <a:avLst/>
          </a:prstGeom>
          <a:solidFill>
            <a:schemeClr val="accent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6" textlink="">
        <xdr:nvSpPr>
          <xdr:cNvPr id="153" name="CalCol6" hidden="1">
            <a:extLst>
              <a:ext uri="{FF2B5EF4-FFF2-40B4-BE49-F238E27FC236}">
                <a16:creationId xmlns:a16="http://schemas.microsoft.com/office/drawing/2014/main" id="{00000000-0008-0000-0200-000099000000}"/>
              </a:ext>
            </a:extLst>
          </xdr:cNvPr>
          <xdr:cNvSpPr/>
        </xdr:nvSpPr>
        <xdr:spPr>
          <a:xfrm rot="21594301">
            <a:off x="3107782" y="4890139"/>
            <a:ext cx="126984" cy="133350"/>
          </a:xfrm>
          <a:prstGeom prst="ellipse">
            <a:avLst/>
          </a:prstGeom>
          <a:solidFill>
            <a:schemeClr val="accent3">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7" textlink="">
        <xdr:nvSpPr>
          <xdr:cNvPr id="154" name="CalCol7" hidden="1">
            <a:extLst>
              <a:ext uri="{FF2B5EF4-FFF2-40B4-BE49-F238E27FC236}">
                <a16:creationId xmlns:a16="http://schemas.microsoft.com/office/drawing/2014/main" id="{00000000-0008-0000-0200-00009A000000}"/>
              </a:ext>
            </a:extLst>
          </xdr:cNvPr>
          <xdr:cNvSpPr/>
        </xdr:nvSpPr>
        <xdr:spPr>
          <a:xfrm rot="21594301">
            <a:off x="3327656" y="4889775"/>
            <a:ext cx="126984" cy="133350"/>
          </a:xfrm>
          <a:prstGeom prst="ellipse">
            <a:avLst/>
          </a:prstGeom>
          <a:solidFill>
            <a:schemeClr val="accent4">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8" textlink="">
        <xdr:nvSpPr>
          <xdr:cNvPr id="155" name="CalCol8" hidden="1">
            <a:extLst>
              <a:ext uri="{FF2B5EF4-FFF2-40B4-BE49-F238E27FC236}">
                <a16:creationId xmlns:a16="http://schemas.microsoft.com/office/drawing/2014/main" id="{00000000-0008-0000-0200-00009B000000}"/>
              </a:ext>
            </a:extLst>
          </xdr:cNvPr>
          <xdr:cNvSpPr/>
        </xdr:nvSpPr>
        <xdr:spPr>
          <a:xfrm rot="21594301">
            <a:off x="3547530" y="4889409"/>
            <a:ext cx="127802" cy="133350"/>
          </a:xfrm>
          <a:prstGeom prst="ellipse">
            <a:avLst/>
          </a:prstGeom>
          <a:solidFill>
            <a:schemeClr val="accent5">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9" textlink="">
        <xdr:nvSpPr>
          <xdr:cNvPr id="156" name="CalCol9" hidden="1">
            <a:extLst>
              <a:ext uri="{FF2B5EF4-FFF2-40B4-BE49-F238E27FC236}">
                <a16:creationId xmlns:a16="http://schemas.microsoft.com/office/drawing/2014/main" id="{00000000-0008-0000-0200-00009C000000}"/>
              </a:ext>
            </a:extLst>
          </xdr:cNvPr>
          <xdr:cNvSpPr/>
        </xdr:nvSpPr>
        <xdr:spPr>
          <a:xfrm rot="21594301">
            <a:off x="3768222" y="4889044"/>
            <a:ext cx="126984" cy="133350"/>
          </a:xfrm>
          <a:prstGeom prst="ellipse">
            <a:avLst/>
          </a:prstGeom>
          <a:solidFill>
            <a:schemeClr val="accent6">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9" name="PrevMonth">
            <a:extLst>
              <a:ext uri="{FF2B5EF4-FFF2-40B4-BE49-F238E27FC236}">
                <a16:creationId xmlns:a16="http://schemas.microsoft.com/office/drawing/2014/main" id="{290FE56A-3138-15D1-2C3E-AE9D55FC911A}"/>
              </a:ext>
            </a:extLst>
          </xdr:cNvPr>
          <xdr:cNvGrpSpPr/>
        </xdr:nvGrpSpPr>
        <xdr:grpSpPr>
          <a:xfrm>
            <a:off x="2073455" y="3077922"/>
            <a:ext cx="101861" cy="109728"/>
            <a:chOff x="2073455" y="3077922"/>
            <a:chExt cx="101861" cy="109728"/>
          </a:xfrm>
        </xdr:grpSpPr>
        <xdr:sp macro="PrevMonth" textlink="">
          <xdr:nvSpPr>
            <xdr:cNvPr id="161" name="PrevRec">
              <a:extLst>
                <a:ext uri="{FF2B5EF4-FFF2-40B4-BE49-F238E27FC236}">
                  <a16:creationId xmlns:a16="http://schemas.microsoft.com/office/drawing/2014/main" id="{00000000-0008-0000-0200-0000A1000000}"/>
                </a:ext>
              </a:extLst>
            </xdr:cNvPr>
            <xdr:cNvSpPr/>
          </xdr:nvSpPr>
          <xdr:spPr>
            <a:xfrm rot="21594301">
              <a:off x="2073455" y="3077922"/>
              <a:ext cx="101861" cy="109728"/>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PrevMonth" textlink="">
          <xdr:nvSpPr>
            <xdr:cNvPr id="162" name="PrevTri">
              <a:extLst>
                <a:ext uri="{FF2B5EF4-FFF2-40B4-BE49-F238E27FC236}">
                  <a16:creationId xmlns:a16="http://schemas.microsoft.com/office/drawing/2014/main" id="{00000000-0008-0000-0200-0000A2000000}"/>
                </a:ext>
              </a:extLst>
            </xdr:cNvPr>
            <xdr:cNvSpPr/>
          </xdr:nvSpPr>
          <xdr:spPr>
            <a:xfrm rot="16194301">
              <a:off x="2082553" y="3105604"/>
              <a:ext cx="72862" cy="54381"/>
            </a:xfrm>
            <a:prstGeom prs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nvGrpSpPr>
          <xdr:cNvPr id="8" name="NextMonth">
            <a:extLst>
              <a:ext uri="{FF2B5EF4-FFF2-40B4-BE49-F238E27FC236}">
                <a16:creationId xmlns:a16="http://schemas.microsoft.com/office/drawing/2014/main" id="{69F0377A-2C2A-1B69-B7FA-B19B324C6940}"/>
              </a:ext>
            </a:extLst>
          </xdr:cNvPr>
          <xdr:cNvGrpSpPr/>
        </xdr:nvGrpSpPr>
        <xdr:grpSpPr>
          <a:xfrm>
            <a:off x="3717737" y="3075196"/>
            <a:ext cx="101861" cy="109728"/>
            <a:chOff x="3717737" y="3075196"/>
            <a:chExt cx="101861" cy="109728"/>
          </a:xfrm>
        </xdr:grpSpPr>
        <xdr:sp macro="NextMonth" textlink="">
          <xdr:nvSpPr>
            <xdr:cNvPr id="159" name="NextRec">
              <a:extLst>
                <a:ext uri="{FF2B5EF4-FFF2-40B4-BE49-F238E27FC236}">
                  <a16:creationId xmlns:a16="http://schemas.microsoft.com/office/drawing/2014/main" id="{00000000-0008-0000-0200-00009F000000}"/>
                </a:ext>
              </a:extLst>
            </xdr:cNvPr>
            <xdr:cNvSpPr/>
          </xdr:nvSpPr>
          <xdr:spPr>
            <a:xfrm rot="21594301">
              <a:off x="3717737" y="3075196"/>
              <a:ext cx="101861" cy="109728"/>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NextMonth" textlink="">
          <xdr:nvSpPr>
            <xdr:cNvPr id="160" name="NextTri">
              <a:extLst>
                <a:ext uri="{FF2B5EF4-FFF2-40B4-BE49-F238E27FC236}">
                  <a16:creationId xmlns:a16="http://schemas.microsoft.com/office/drawing/2014/main" id="{00000000-0008-0000-0200-0000A0000000}"/>
                </a:ext>
              </a:extLst>
            </xdr:cNvPr>
            <xdr:cNvSpPr/>
          </xdr:nvSpPr>
          <xdr:spPr>
            <a:xfrm rot="5394301">
              <a:off x="3735675" y="3102865"/>
              <a:ext cx="72862" cy="54381"/>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3</xdr:col>
      <xdr:colOff>782922</xdr:colOff>
      <xdr:row>33</xdr:row>
      <xdr:rowOff>123820</xdr:rowOff>
    </xdr:to>
    <xdr:grpSp>
      <xdr:nvGrpSpPr>
        <xdr:cNvPr id="7" name="Calendar" hidden="1">
          <a:extLst>
            <a:ext uri="{FF2B5EF4-FFF2-40B4-BE49-F238E27FC236}">
              <a16:creationId xmlns:a16="http://schemas.microsoft.com/office/drawing/2014/main" id="{E43ED9FE-80E5-ED1D-96BB-837F61090E15}"/>
            </a:ext>
          </a:extLst>
        </xdr:cNvPr>
        <xdr:cNvGrpSpPr/>
      </xdr:nvGrpSpPr>
      <xdr:grpSpPr>
        <a:xfrm>
          <a:off x="1905000" y="5438775"/>
          <a:ext cx="2068797" cy="2247895"/>
          <a:chOff x="1905000" y="2838450"/>
          <a:chExt cx="2068797" cy="2247895"/>
        </a:xfrm>
      </xdr:grpSpPr>
      <xdr:sp macro="" textlink="">
        <xdr:nvSpPr>
          <xdr:cNvPr id="73" name="Settings" hidden="1">
            <a:extLst>
              <a:ext uri="{FF2B5EF4-FFF2-40B4-BE49-F238E27FC236}">
                <a16:creationId xmlns:a16="http://schemas.microsoft.com/office/drawing/2014/main" id="{00000000-0008-0000-0300-000049000000}"/>
              </a:ext>
            </a:extLst>
          </xdr:cNvPr>
          <xdr:cNvSpPr/>
        </xdr:nvSpPr>
        <xdr:spPr>
          <a:xfrm rot="21594301">
            <a:off x="1908735" y="4848220"/>
            <a:ext cx="2065062" cy="238125"/>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DayBtn40" textlink="CalPopUp!$F$6">
        <xdr:nvSpPr>
          <xdr:cNvPr id="74" name="40Day" hidden="1">
            <a:extLst>
              <a:ext uri="{FF2B5EF4-FFF2-40B4-BE49-F238E27FC236}">
                <a16:creationId xmlns:a16="http://schemas.microsoft.com/office/drawing/2014/main" id="{00000000-0008-0000-0300-00004A000000}"/>
              </a:ext>
            </a:extLst>
          </xdr:cNvPr>
          <xdr:cNvSpPr/>
        </xdr:nvSpPr>
        <xdr:spPr>
          <a:xfrm rot="21594301">
            <a:off x="3070997" y="4425961"/>
            <a:ext cx="259456"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37405BB-3264-4D8C-A3F1-0462EE8C5641}"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41" textlink="CalPopUp!$G$6">
        <xdr:nvSpPr>
          <xdr:cNvPr id="75" name="41Day" hidden="1">
            <a:extLst>
              <a:ext uri="{FF2B5EF4-FFF2-40B4-BE49-F238E27FC236}">
                <a16:creationId xmlns:a16="http://schemas.microsoft.com/office/drawing/2014/main" id="{00000000-0008-0000-0300-00004B000000}"/>
              </a:ext>
            </a:extLst>
          </xdr:cNvPr>
          <xdr:cNvSpPr/>
        </xdr:nvSpPr>
        <xdr:spPr>
          <a:xfrm rot="21594301">
            <a:off x="3334927" y="4425527"/>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5D5565C-B89C-4B1D-94A9-0F089ADB7CAD}"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9" textlink="CalPopUp!$E$6">
        <xdr:nvSpPr>
          <xdr:cNvPr id="76" name="39Day" hidden="1">
            <a:extLst>
              <a:ext uri="{FF2B5EF4-FFF2-40B4-BE49-F238E27FC236}">
                <a16:creationId xmlns:a16="http://schemas.microsoft.com/office/drawing/2014/main" id="{00000000-0008-0000-0300-00004C000000}"/>
              </a:ext>
            </a:extLst>
          </xdr:cNvPr>
          <xdr:cNvSpPr/>
        </xdr:nvSpPr>
        <xdr:spPr>
          <a:xfrm rot="21594301">
            <a:off x="2811267" y="4426396"/>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D6ED9CF-4633-450B-A51A-30965B1309E0}"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8" textlink="CalPopUp!$D$6">
        <xdr:nvSpPr>
          <xdr:cNvPr id="77" name="38Day" hidden="1">
            <a:extLst>
              <a:ext uri="{FF2B5EF4-FFF2-40B4-BE49-F238E27FC236}">
                <a16:creationId xmlns:a16="http://schemas.microsoft.com/office/drawing/2014/main" id="{00000000-0008-0000-0300-00004D000000}"/>
              </a:ext>
            </a:extLst>
          </xdr:cNvPr>
          <xdr:cNvSpPr/>
        </xdr:nvSpPr>
        <xdr:spPr>
          <a:xfrm rot="21594301">
            <a:off x="2549065" y="4426828"/>
            <a:ext cx="2559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4340369-709F-4AA3-B1D4-AB89BDDA54AC}" type="TxLink">
              <a:rPr lang="en-US" sz="1000" b="0" i="0" u="none" strike="noStrike">
                <a:solidFill>
                  <a:srgbClr val="000000"/>
                </a:solidFill>
                <a:latin typeface="Arial"/>
                <a:cs typeface="Arial"/>
              </a:rPr>
              <a:pPr algn="r"/>
              <a:t> </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42" textlink="CalPopUp!$H$6">
        <xdr:nvSpPr>
          <xdr:cNvPr id="78" name="42Day" hidden="1">
            <a:extLst>
              <a:ext uri="{FF2B5EF4-FFF2-40B4-BE49-F238E27FC236}">
                <a16:creationId xmlns:a16="http://schemas.microsoft.com/office/drawing/2014/main" id="{00000000-0008-0000-0300-00004E000000}"/>
              </a:ext>
            </a:extLst>
          </xdr:cNvPr>
          <xdr:cNvSpPr/>
        </xdr:nvSpPr>
        <xdr:spPr>
          <a:xfrm rot="21594301">
            <a:off x="3595924" y="4425092"/>
            <a:ext cx="258958"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EACE57D-4FEA-416D-A11B-287382FB69FA}"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7" textlink="CalPopUp!$C$6">
        <xdr:nvSpPr>
          <xdr:cNvPr id="79" name="37Day" hidden="1">
            <a:extLst>
              <a:ext uri="{FF2B5EF4-FFF2-40B4-BE49-F238E27FC236}">
                <a16:creationId xmlns:a16="http://schemas.microsoft.com/office/drawing/2014/main" id="{00000000-0008-0000-0300-00004F000000}"/>
              </a:ext>
            </a:extLst>
          </xdr:cNvPr>
          <xdr:cNvSpPr/>
        </xdr:nvSpPr>
        <xdr:spPr>
          <a:xfrm rot="21594301">
            <a:off x="2286595" y="4427265"/>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E397A30-A3D4-4F71-9825-751D9E5C158D}"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6" textlink="CalPopUp!$B$6">
        <xdr:nvSpPr>
          <xdr:cNvPr id="80" name="36Day" hidden="1">
            <a:extLst>
              <a:ext uri="{FF2B5EF4-FFF2-40B4-BE49-F238E27FC236}">
                <a16:creationId xmlns:a16="http://schemas.microsoft.com/office/drawing/2014/main" id="{00000000-0008-0000-0300-000050000000}"/>
              </a:ext>
            </a:extLst>
          </xdr:cNvPr>
          <xdr:cNvSpPr/>
        </xdr:nvSpPr>
        <xdr:spPr>
          <a:xfrm rot="21594301">
            <a:off x="2025817" y="4427698"/>
            <a:ext cx="25488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03F3BBD-0569-4FB7-8D37-3156D8564C73}"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84" name="CalBack" hidden="1">
            <a:extLst>
              <a:ext uri="{FF2B5EF4-FFF2-40B4-BE49-F238E27FC236}">
                <a16:creationId xmlns:a16="http://schemas.microsoft.com/office/drawing/2014/main" id="{00000000-0008-0000-0300-000054000000}"/>
              </a:ext>
            </a:extLst>
          </xdr:cNvPr>
          <xdr:cNvSpPr/>
        </xdr:nvSpPr>
        <xdr:spPr>
          <a:xfrm rot="21594301">
            <a:off x="1905000" y="2838450"/>
            <a:ext cx="2065062" cy="2000250"/>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CalPopUp!$A$5">
        <xdr:nvSpPr>
          <xdr:cNvPr id="85" name="MonthYear" hidden="1">
            <a:extLst>
              <a:ext uri="{FF2B5EF4-FFF2-40B4-BE49-F238E27FC236}">
                <a16:creationId xmlns:a16="http://schemas.microsoft.com/office/drawing/2014/main" id="{00000000-0008-0000-0300-000055000000}"/>
              </a:ext>
            </a:extLst>
          </xdr:cNvPr>
          <xdr:cNvSpPr txBox="1"/>
        </xdr:nvSpPr>
        <xdr:spPr>
          <a:xfrm rot="21594301">
            <a:off x="2187485" y="3038954"/>
            <a:ext cx="150076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ctr"/>
            <a:fld id="{AFC1DCC0-CA6E-4F24-A18C-27E3B4900A27}" type="TxLink">
              <a:rPr lang="en-US" sz="1000" b="0" i="0" u="none" strike="noStrike">
                <a:solidFill>
                  <a:srgbClr val="000000"/>
                </a:solidFill>
                <a:latin typeface="Arial"/>
                <a:cs typeface="Arial"/>
              </a:rPr>
              <a:pPr algn="ctr"/>
              <a:t>March 2023</a:t>
            </a:fld>
            <a:endParaRPr lang="en-US" sz="1100" b="1">
              <a:solidFill>
                <a:schemeClr val="tx1">
                  <a:lumMod val="75000"/>
                  <a:lumOff val="25000"/>
                </a:schemeClr>
              </a:solidFill>
            </a:endParaRPr>
          </a:p>
        </xdr:txBody>
      </xdr:sp>
      <xdr:sp macro="" textlink="">
        <xdr:nvSpPr>
          <xdr:cNvPr id="86" name="CalBorder" hidden="1">
            <a:extLst>
              <a:ext uri="{FF2B5EF4-FFF2-40B4-BE49-F238E27FC236}">
                <a16:creationId xmlns:a16="http://schemas.microsoft.com/office/drawing/2014/main" id="{00000000-0008-0000-0300-000056000000}"/>
              </a:ext>
            </a:extLst>
          </xdr:cNvPr>
          <xdr:cNvSpPr/>
        </xdr:nvSpPr>
        <xdr:spPr>
          <a:xfrm rot="21594301">
            <a:off x="2009403" y="3009596"/>
            <a:ext cx="1859215" cy="163243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DayBtn1" textlink="CalPopUp!$B$1">
        <xdr:nvSpPr>
          <xdr:cNvPr id="87" name="1Day" hidden="1">
            <a:extLst>
              <a:ext uri="{FF2B5EF4-FFF2-40B4-BE49-F238E27FC236}">
                <a16:creationId xmlns:a16="http://schemas.microsoft.com/office/drawing/2014/main" id="{00000000-0008-0000-0300-000057000000}"/>
              </a:ext>
            </a:extLst>
          </xdr:cNvPr>
          <xdr:cNvSpPr/>
        </xdr:nvSpPr>
        <xdr:spPr>
          <a:xfrm rot="21594301">
            <a:off x="2024074" y="3440783"/>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A190BBB-D59D-4286-B75F-F0B75C04209D}"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 textlink="CalPopUp!$D$1">
        <xdr:nvSpPr>
          <xdr:cNvPr id="88" name="3Day" hidden="1">
            <a:extLst>
              <a:ext uri="{FF2B5EF4-FFF2-40B4-BE49-F238E27FC236}">
                <a16:creationId xmlns:a16="http://schemas.microsoft.com/office/drawing/2014/main" id="{00000000-0008-0000-0300-000058000000}"/>
              </a:ext>
            </a:extLst>
          </xdr:cNvPr>
          <xdr:cNvSpPr/>
        </xdr:nvSpPr>
        <xdr:spPr>
          <a:xfrm rot="21594301">
            <a:off x="2546851" y="3439915"/>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64E30FB-12EA-4D67-914A-35E6CE786AC6}" type="TxLink">
              <a:rPr lang="en-US" sz="1000" b="0" i="0" u="none" strike="noStrike">
                <a:solidFill>
                  <a:srgbClr val="000000"/>
                </a:solidFill>
                <a:latin typeface="Arial"/>
                <a:cs typeface="Arial"/>
              </a:rPr>
              <a:pPr algn="r"/>
              <a:t> </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14" textlink="CalPopUp!$H$2">
        <xdr:nvSpPr>
          <xdr:cNvPr id="89" name="14Day" hidden="1">
            <a:extLst>
              <a:ext uri="{FF2B5EF4-FFF2-40B4-BE49-F238E27FC236}">
                <a16:creationId xmlns:a16="http://schemas.microsoft.com/office/drawing/2014/main" id="{00000000-0008-0000-0300-000059000000}"/>
              </a:ext>
            </a:extLst>
          </xdr:cNvPr>
          <xdr:cNvSpPr/>
        </xdr:nvSpPr>
        <xdr:spPr>
          <a:xfrm rot="21594301">
            <a:off x="3591592" y="3635152"/>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8AF9489-0522-43D8-BA94-2D7B78F32D77}" type="TxLink">
              <a:rPr lang="en-US" sz="1000" b="0" i="0" u="none" strike="noStrike">
                <a:solidFill>
                  <a:srgbClr val="000000"/>
                </a:solidFill>
                <a:latin typeface="Arial"/>
                <a:cs typeface="Arial"/>
              </a:rPr>
              <a:pPr algn="r"/>
              <a:t>11</a:t>
            </a:fld>
            <a:endParaRPr lang="en-US" sz="900" b="0">
              <a:solidFill>
                <a:schemeClr val="tx1">
                  <a:lumMod val="85000"/>
                  <a:lumOff val="15000"/>
                </a:schemeClr>
              </a:solidFill>
              <a:latin typeface="Tahoma" pitchFamily="34" charset="0"/>
              <a:cs typeface="Tahoma" pitchFamily="34" charset="0"/>
            </a:endParaRPr>
          </a:p>
        </xdr:txBody>
      </xdr:sp>
      <xdr:sp macro="DayBtn7" textlink="CalPopUp!$H$1">
        <xdr:nvSpPr>
          <xdr:cNvPr id="90" name="7Day" hidden="1">
            <a:extLst>
              <a:ext uri="{FF2B5EF4-FFF2-40B4-BE49-F238E27FC236}">
                <a16:creationId xmlns:a16="http://schemas.microsoft.com/office/drawing/2014/main" id="{00000000-0008-0000-0300-00005A000000}"/>
              </a:ext>
            </a:extLst>
          </xdr:cNvPr>
          <xdr:cNvSpPr/>
        </xdr:nvSpPr>
        <xdr:spPr>
          <a:xfrm rot="21594301">
            <a:off x="3591266" y="3438182"/>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DFD819C-0021-4080-8244-78B72A9D8E80}" type="TxLink">
              <a:rPr lang="en-US" sz="1000" b="0" i="0" u="none" strike="noStrike">
                <a:solidFill>
                  <a:srgbClr val="000000"/>
                </a:solidFill>
                <a:latin typeface="Arial"/>
                <a:cs typeface="Arial"/>
              </a:rPr>
              <a:pPr algn="r"/>
              <a:t>4</a:t>
            </a:fld>
            <a:endParaRPr lang="en-US" sz="900" b="0">
              <a:solidFill>
                <a:schemeClr val="tx1">
                  <a:lumMod val="85000"/>
                  <a:lumOff val="15000"/>
                </a:schemeClr>
              </a:solidFill>
              <a:latin typeface="Tahoma" pitchFamily="34" charset="0"/>
              <a:cs typeface="Tahoma" pitchFamily="34" charset="0"/>
            </a:endParaRPr>
          </a:p>
        </xdr:txBody>
      </xdr:sp>
      <xdr:sp macro="DayBtn4" textlink="CalPopUp!$E$1">
        <xdr:nvSpPr>
          <xdr:cNvPr id="91" name="4Day" hidden="1">
            <a:extLst>
              <a:ext uri="{FF2B5EF4-FFF2-40B4-BE49-F238E27FC236}">
                <a16:creationId xmlns:a16="http://schemas.microsoft.com/office/drawing/2014/main" id="{00000000-0008-0000-0300-00005B000000}"/>
              </a:ext>
            </a:extLst>
          </xdr:cNvPr>
          <xdr:cNvSpPr/>
        </xdr:nvSpPr>
        <xdr:spPr>
          <a:xfrm rot="21594301">
            <a:off x="2808816" y="3439483"/>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03E132A-8A6A-4029-8464-499E6C4B2BF7}" type="TxLink">
              <a:rPr lang="en-US" sz="1000" b="0" i="0" u="none" strike="noStrike">
                <a:solidFill>
                  <a:srgbClr val="000000"/>
                </a:solidFill>
                <a:latin typeface="Arial"/>
                <a:cs typeface="Arial"/>
              </a:rPr>
              <a:pPr algn="r"/>
              <a:t>1</a:t>
            </a:fld>
            <a:endParaRPr lang="en-US" sz="900" b="0">
              <a:solidFill>
                <a:schemeClr val="tx1">
                  <a:lumMod val="85000"/>
                  <a:lumOff val="15000"/>
                </a:schemeClr>
              </a:solidFill>
              <a:latin typeface="Tahoma" pitchFamily="34" charset="0"/>
              <a:cs typeface="Tahoma" pitchFamily="34" charset="0"/>
            </a:endParaRPr>
          </a:p>
        </xdr:txBody>
      </xdr:sp>
      <xdr:sp macro="DayBtn2" textlink="CalPopUp!$C$1">
        <xdr:nvSpPr>
          <xdr:cNvPr id="92" name="2Day" hidden="1">
            <a:extLst>
              <a:ext uri="{FF2B5EF4-FFF2-40B4-BE49-F238E27FC236}">
                <a16:creationId xmlns:a16="http://schemas.microsoft.com/office/drawing/2014/main" id="{00000000-0008-0000-0300-00005C000000}"/>
              </a:ext>
            </a:extLst>
          </xdr:cNvPr>
          <xdr:cNvSpPr/>
        </xdr:nvSpPr>
        <xdr:spPr>
          <a:xfrm rot="21594301">
            <a:off x="2284615" y="3440352"/>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A6EC300-68B4-44A4-953F-05E4B9DED027}"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5" textlink="CalPopUp!$F$1">
        <xdr:nvSpPr>
          <xdr:cNvPr id="93" name="5Day" hidden="1">
            <a:extLst>
              <a:ext uri="{FF2B5EF4-FFF2-40B4-BE49-F238E27FC236}">
                <a16:creationId xmlns:a16="http://schemas.microsoft.com/office/drawing/2014/main" id="{00000000-0008-0000-0300-00005D000000}"/>
              </a:ext>
            </a:extLst>
          </xdr:cNvPr>
          <xdr:cNvSpPr/>
        </xdr:nvSpPr>
        <xdr:spPr>
          <a:xfrm rot="21594301">
            <a:off x="3066810" y="3439051"/>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83517F5-646E-4E77-8490-49551F364B0D}" type="TxLink">
              <a:rPr lang="en-US" sz="1000" b="0" i="0" u="none" strike="noStrike">
                <a:solidFill>
                  <a:srgbClr val="000000"/>
                </a:solidFill>
                <a:latin typeface="Arial"/>
                <a:cs typeface="Arial"/>
              </a:rPr>
              <a:pPr algn="r"/>
              <a:t>2</a:t>
            </a:fld>
            <a:endParaRPr lang="en-US" sz="900" b="0">
              <a:solidFill>
                <a:schemeClr val="tx1">
                  <a:lumMod val="85000"/>
                  <a:lumOff val="15000"/>
                </a:schemeClr>
              </a:solidFill>
              <a:latin typeface="Tahoma" pitchFamily="34" charset="0"/>
              <a:cs typeface="Tahoma" pitchFamily="34" charset="0"/>
            </a:endParaRPr>
          </a:p>
        </xdr:txBody>
      </xdr:sp>
      <xdr:sp macro="DayBtn8" textlink="CalPopUp!$B$2">
        <xdr:nvSpPr>
          <xdr:cNvPr id="94" name="8Day" hidden="1">
            <a:extLst>
              <a:ext uri="{FF2B5EF4-FFF2-40B4-BE49-F238E27FC236}">
                <a16:creationId xmlns:a16="http://schemas.microsoft.com/office/drawing/2014/main" id="{00000000-0008-0000-0300-00005E000000}"/>
              </a:ext>
            </a:extLst>
          </xdr:cNvPr>
          <xdr:cNvSpPr/>
        </xdr:nvSpPr>
        <xdr:spPr>
          <a:xfrm rot="21594301">
            <a:off x="2024401" y="3637753"/>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A7391D6-5861-4B17-ACA5-B02C20E2A008}" type="TxLink">
              <a:rPr lang="en-US" sz="1000" b="0" i="0" u="none" strike="noStrike">
                <a:solidFill>
                  <a:srgbClr val="000000"/>
                </a:solidFill>
                <a:latin typeface="Arial"/>
                <a:cs typeface="Arial"/>
              </a:rPr>
              <a:pPr algn="r"/>
              <a:t>5</a:t>
            </a:fld>
            <a:endParaRPr lang="en-US" sz="900" b="0">
              <a:solidFill>
                <a:schemeClr val="tx1">
                  <a:lumMod val="85000"/>
                  <a:lumOff val="15000"/>
                </a:schemeClr>
              </a:solidFill>
              <a:latin typeface="Tahoma" pitchFamily="34" charset="0"/>
              <a:cs typeface="Tahoma" pitchFamily="34" charset="0"/>
            </a:endParaRPr>
          </a:p>
        </xdr:txBody>
      </xdr:sp>
      <xdr:sp macro="DayBtn10" textlink="CalPopUp!$D$2">
        <xdr:nvSpPr>
          <xdr:cNvPr id="95" name="10Day" hidden="1">
            <a:extLst>
              <a:ext uri="{FF2B5EF4-FFF2-40B4-BE49-F238E27FC236}">
                <a16:creationId xmlns:a16="http://schemas.microsoft.com/office/drawing/2014/main" id="{00000000-0008-0000-0300-00005F000000}"/>
              </a:ext>
            </a:extLst>
          </xdr:cNvPr>
          <xdr:cNvSpPr/>
        </xdr:nvSpPr>
        <xdr:spPr>
          <a:xfrm rot="21594301">
            <a:off x="2547177" y="3636886"/>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1EB2A97-6F46-4CFD-BBF0-6A18058160A5}" type="TxLink">
              <a:rPr lang="en-US" sz="1000" b="0" i="0" u="none" strike="noStrike">
                <a:solidFill>
                  <a:srgbClr val="000000"/>
                </a:solidFill>
                <a:latin typeface="Arial"/>
                <a:cs typeface="Arial"/>
              </a:rPr>
              <a:pPr algn="r"/>
              <a:t>7</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6" textlink="CalPopUp!$G$1">
        <xdr:nvSpPr>
          <xdr:cNvPr id="96" name="6Day" hidden="1">
            <a:extLst>
              <a:ext uri="{FF2B5EF4-FFF2-40B4-BE49-F238E27FC236}">
                <a16:creationId xmlns:a16="http://schemas.microsoft.com/office/drawing/2014/main" id="{00000000-0008-0000-0300-000060000000}"/>
              </a:ext>
            </a:extLst>
          </xdr:cNvPr>
          <xdr:cNvSpPr/>
        </xdr:nvSpPr>
        <xdr:spPr>
          <a:xfrm rot="21594301">
            <a:off x="3330503" y="3438617"/>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8B17B34-2284-4F3F-B3FA-DDAEFC4E8A7A}" type="TxLink">
              <a:rPr lang="en-US" sz="1000" b="0" i="0" u="none" strike="noStrike">
                <a:solidFill>
                  <a:srgbClr val="000000"/>
                </a:solidFill>
                <a:latin typeface="Arial"/>
                <a:cs typeface="Arial"/>
              </a:rPr>
              <a:pPr algn="r"/>
              <a:t>3</a:t>
            </a:fld>
            <a:endParaRPr lang="en-US" sz="900" b="0">
              <a:solidFill>
                <a:schemeClr val="tx1">
                  <a:lumMod val="85000"/>
                  <a:lumOff val="15000"/>
                </a:schemeClr>
              </a:solidFill>
              <a:latin typeface="Tahoma" pitchFamily="34" charset="0"/>
              <a:cs typeface="Tahoma" pitchFamily="34" charset="0"/>
            </a:endParaRPr>
          </a:p>
        </xdr:txBody>
      </xdr:sp>
      <xdr:sp macro="DayBtn13" textlink="CalPopUp!$G$2">
        <xdr:nvSpPr>
          <xdr:cNvPr id="97" name="13Day" hidden="1">
            <a:extLst>
              <a:ext uri="{FF2B5EF4-FFF2-40B4-BE49-F238E27FC236}">
                <a16:creationId xmlns:a16="http://schemas.microsoft.com/office/drawing/2014/main" id="{00000000-0008-0000-0300-000061000000}"/>
              </a:ext>
            </a:extLst>
          </xdr:cNvPr>
          <xdr:cNvSpPr/>
        </xdr:nvSpPr>
        <xdr:spPr>
          <a:xfrm rot="21594301">
            <a:off x="3330830" y="3635588"/>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C9ECAED-D039-434F-ACFD-160E2F0BD895}" type="TxLink">
              <a:rPr lang="en-US" sz="1000" b="0" i="0" u="none" strike="noStrike">
                <a:solidFill>
                  <a:srgbClr val="000000"/>
                </a:solidFill>
                <a:latin typeface="Arial"/>
                <a:cs typeface="Arial"/>
              </a:rPr>
              <a:pPr algn="r"/>
              <a:t>10</a:t>
            </a:fld>
            <a:endParaRPr lang="en-US" sz="900" b="0">
              <a:solidFill>
                <a:schemeClr val="tx1">
                  <a:lumMod val="85000"/>
                  <a:lumOff val="15000"/>
                </a:schemeClr>
              </a:solidFill>
              <a:latin typeface="Tahoma" pitchFamily="34" charset="0"/>
              <a:cs typeface="Tahoma" pitchFamily="34" charset="0"/>
            </a:endParaRPr>
          </a:p>
        </xdr:txBody>
      </xdr:sp>
      <xdr:sp macro="DayBtn11" textlink="CalPopUp!$E$2">
        <xdr:nvSpPr>
          <xdr:cNvPr id="98" name="11Day" hidden="1">
            <a:extLst>
              <a:ext uri="{FF2B5EF4-FFF2-40B4-BE49-F238E27FC236}">
                <a16:creationId xmlns:a16="http://schemas.microsoft.com/office/drawing/2014/main" id="{00000000-0008-0000-0300-000062000000}"/>
              </a:ext>
            </a:extLst>
          </xdr:cNvPr>
          <xdr:cNvSpPr/>
        </xdr:nvSpPr>
        <xdr:spPr>
          <a:xfrm rot="21594301">
            <a:off x="2809143" y="3636452"/>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F2D543A-236E-462E-8369-F03AE05B2163}" type="TxLink">
              <a:rPr lang="en-US" sz="1000" b="0" i="0" u="none" strike="noStrike">
                <a:solidFill>
                  <a:srgbClr val="000000"/>
                </a:solidFill>
                <a:latin typeface="Arial"/>
                <a:cs typeface="Arial"/>
              </a:rPr>
              <a:pPr algn="r"/>
              <a:t>8</a:t>
            </a:fld>
            <a:endParaRPr lang="en-US" sz="900" b="0">
              <a:solidFill>
                <a:schemeClr val="tx1">
                  <a:lumMod val="85000"/>
                  <a:lumOff val="15000"/>
                </a:schemeClr>
              </a:solidFill>
              <a:latin typeface="Tahoma" pitchFamily="34" charset="0"/>
              <a:cs typeface="Tahoma" pitchFamily="34" charset="0"/>
            </a:endParaRPr>
          </a:p>
        </xdr:txBody>
      </xdr:sp>
      <xdr:sp macro="DayBtn9" textlink="CalPopUp!$C$2">
        <xdr:nvSpPr>
          <xdr:cNvPr id="99" name="9Day" hidden="1">
            <a:extLst>
              <a:ext uri="{FF2B5EF4-FFF2-40B4-BE49-F238E27FC236}">
                <a16:creationId xmlns:a16="http://schemas.microsoft.com/office/drawing/2014/main" id="{00000000-0008-0000-0300-000063000000}"/>
              </a:ext>
            </a:extLst>
          </xdr:cNvPr>
          <xdr:cNvSpPr/>
        </xdr:nvSpPr>
        <xdr:spPr>
          <a:xfrm rot="21594301">
            <a:off x="2284941" y="3637321"/>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945AB21-6818-430F-BF7F-44791675E6BE}" type="TxLink">
              <a:rPr lang="en-US" sz="1000" b="0" i="0" u="none" strike="noStrike">
                <a:solidFill>
                  <a:srgbClr val="000000"/>
                </a:solidFill>
                <a:latin typeface="Arial"/>
                <a:cs typeface="Arial"/>
              </a:rPr>
              <a:pPr algn="r"/>
              <a:t>6</a:t>
            </a:fld>
            <a:endParaRPr lang="en-US" sz="900" b="0">
              <a:solidFill>
                <a:schemeClr val="tx1">
                  <a:lumMod val="85000"/>
                  <a:lumOff val="15000"/>
                </a:schemeClr>
              </a:solidFill>
              <a:latin typeface="Tahoma" pitchFamily="34" charset="0"/>
              <a:cs typeface="Tahoma" pitchFamily="34" charset="0"/>
            </a:endParaRPr>
          </a:p>
        </xdr:txBody>
      </xdr:sp>
      <xdr:sp macro="DayBtn12" textlink="CalPopUp!$F$2">
        <xdr:nvSpPr>
          <xdr:cNvPr id="100" name="12Day" hidden="1">
            <a:extLst>
              <a:ext uri="{FF2B5EF4-FFF2-40B4-BE49-F238E27FC236}">
                <a16:creationId xmlns:a16="http://schemas.microsoft.com/office/drawing/2014/main" id="{00000000-0008-0000-0300-000064000000}"/>
              </a:ext>
            </a:extLst>
          </xdr:cNvPr>
          <xdr:cNvSpPr/>
        </xdr:nvSpPr>
        <xdr:spPr>
          <a:xfrm rot="21594301">
            <a:off x="3067138" y="3636020"/>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2D8854F-8668-4EEE-A574-2958E99C4807}" type="TxLink">
              <a:rPr lang="en-US" sz="1000" b="0" i="0" u="none" strike="noStrike">
                <a:solidFill>
                  <a:srgbClr val="000000"/>
                </a:solidFill>
                <a:latin typeface="Arial"/>
                <a:cs typeface="Arial"/>
              </a:rPr>
              <a:pPr algn="r"/>
              <a:t>9</a:t>
            </a:fld>
            <a:endParaRPr lang="en-US" sz="900" b="0">
              <a:solidFill>
                <a:schemeClr val="tx1">
                  <a:lumMod val="85000"/>
                  <a:lumOff val="15000"/>
                </a:schemeClr>
              </a:solidFill>
              <a:latin typeface="Tahoma" pitchFamily="34" charset="0"/>
              <a:cs typeface="Tahoma" pitchFamily="34" charset="0"/>
            </a:endParaRPr>
          </a:p>
        </xdr:txBody>
      </xdr:sp>
      <xdr:sp macro="DayBtn15" textlink="CalPopUp!$B$3">
        <xdr:nvSpPr>
          <xdr:cNvPr id="101" name="15Day" hidden="1">
            <a:extLst>
              <a:ext uri="{FF2B5EF4-FFF2-40B4-BE49-F238E27FC236}">
                <a16:creationId xmlns:a16="http://schemas.microsoft.com/office/drawing/2014/main" id="{00000000-0008-0000-0300-000065000000}"/>
              </a:ext>
            </a:extLst>
          </xdr:cNvPr>
          <xdr:cNvSpPr/>
        </xdr:nvSpPr>
        <xdr:spPr>
          <a:xfrm rot="21594301">
            <a:off x="2024727" y="3834816"/>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A231EA9-1442-4288-9102-188FE92C7D78}" type="TxLink">
              <a:rPr lang="en-US" sz="1000" b="0" i="0" u="none" strike="noStrike">
                <a:solidFill>
                  <a:srgbClr val="000000"/>
                </a:solidFill>
                <a:latin typeface="Arial"/>
                <a:cs typeface="Arial"/>
              </a:rPr>
              <a:pPr algn="r"/>
              <a:t>12</a:t>
            </a:fld>
            <a:endParaRPr lang="en-US" sz="900" b="0">
              <a:solidFill>
                <a:schemeClr val="tx1">
                  <a:lumMod val="85000"/>
                  <a:lumOff val="15000"/>
                </a:schemeClr>
              </a:solidFill>
              <a:latin typeface="Tahoma" pitchFamily="34" charset="0"/>
              <a:cs typeface="Tahoma" pitchFamily="34" charset="0"/>
            </a:endParaRPr>
          </a:p>
        </xdr:txBody>
      </xdr:sp>
      <xdr:sp macro="DayBtn17" textlink="CalPopUp!$D$3">
        <xdr:nvSpPr>
          <xdr:cNvPr id="102" name="17Day" hidden="1">
            <a:extLst>
              <a:ext uri="{FF2B5EF4-FFF2-40B4-BE49-F238E27FC236}">
                <a16:creationId xmlns:a16="http://schemas.microsoft.com/office/drawing/2014/main" id="{00000000-0008-0000-0300-000066000000}"/>
              </a:ext>
            </a:extLst>
          </xdr:cNvPr>
          <xdr:cNvSpPr/>
        </xdr:nvSpPr>
        <xdr:spPr>
          <a:xfrm rot="21594301">
            <a:off x="2547504" y="3833948"/>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03DD3F9-A07C-4E4F-A8B2-189BE1F3247E}" type="TxLink">
              <a:rPr lang="en-US" sz="1000" b="0" i="0" u="none" strike="noStrike">
                <a:solidFill>
                  <a:srgbClr val="000000"/>
                </a:solidFill>
                <a:latin typeface="Arial"/>
                <a:cs typeface="Arial"/>
              </a:rPr>
              <a:pPr algn="r"/>
              <a:t>14</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0" textlink="CalPopUp!$G$3">
        <xdr:nvSpPr>
          <xdr:cNvPr id="103" name="20Day" hidden="1">
            <a:extLst>
              <a:ext uri="{FF2B5EF4-FFF2-40B4-BE49-F238E27FC236}">
                <a16:creationId xmlns:a16="http://schemas.microsoft.com/office/drawing/2014/main" id="{00000000-0008-0000-0300-000067000000}"/>
              </a:ext>
            </a:extLst>
          </xdr:cNvPr>
          <xdr:cNvSpPr/>
        </xdr:nvSpPr>
        <xdr:spPr>
          <a:xfrm rot="21594301">
            <a:off x="3331157" y="3832651"/>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53E7A90-DD9A-4A18-82DF-E8F0B94719AB}" type="TxLink">
              <a:rPr lang="en-US" sz="1000" b="0" i="0" u="none" strike="noStrike">
                <a:solidFill>
                  <a:srgbClr val="000000"/>
                </a:solidFill>
                <a:latin typeface="Arial"/>
                <a:cs typeface="Arial"/>
              </a:rPr>
              <a:pPr algn="r"/>
              <a:t>17</a:t>
            </a:fld>
            <a:endParaRPr lang="en-US" sz="900" b="0">
              <a:solidFill>
                <a:schemeClr val="tx1">
                  <a:lumMod val="85000"/>
                  <a:lumOff val="15000"/>
                </a:schemeClr>
              </a:solidFill>
              <a:latin typeface="Tahoma" pitchFamily="34" charset="0"/>
              <a:cs typeface="Tahoma" pitchFamily="34" charset="0"/>
            </a:endParaRPr>
          </a:p>
        </xdr:txBody>
      </xdr:sp>
      <xdr:sp macro="DayBtn21" textlink="CalPopUp!$H$3">
        <xdr:nvSpPr>
          <xdr:cNvPr id="104" name="21Day" hidden="1">
            <a:extLst>
              <a:ext uri="{FF2B5EF4-FFF2-40B4-BE49-F238E27FC236}">
                <a16:creationId xmlns:a16="http://schemas.microsoft.com/office/drawing/2014/main" id="{00000000-0008-0000-0300-000068000000}"/>
              </a:ext>
            </a:extLst>
          </xdr:cNvPr>
          <xdr:cNvSpPr/>
        </xdr:nvSpPr>
        <xdr:spPr>
          <a:xfrm rot="21594301">
            <a:off x="3591919" y="3832214"/>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86BC59B-AF47-4C83-A428-83EAAF94E4D7}" type="TxLink">
              <a:rPr lang="en-US" sz="1000" b="0" i="0" u="none" strike="noStrike">
                <a:solidFill>
                  <a:srgbClr val="000000"/>
                </a:solidFill>
                <a:latin typeface="Arial"/>
                <a:cs typeface="Arial"/>
              </a:rPr>
              <a:pPr algn="r"/>
              <a:t>18</a:t>
            </a:fld>
            <a:endParaRPr lang="en-US" sz="900" b="0">
              <a:solidFill>
                <a:schemeClr val="tx1">
                  <a:lumMod val="85000"/>
                  <a:lumOff val="15000"/>
                </a:schemeClr>
              </a:solidFill>
              <a:latin typeface="Tahoma" pitchFamily="34" charset="0"/>
              <a:cs typeface="Tahoma" pitchFamily="34" charset="0"/>
            </a:endParaRPr>
          </a:p>
        </xdr:txBody>
      </xdr:sp>
      <xdr:sp macro="DayBtn18" textlink="CalPopUp!$E$3">
        <xdr:nvSpPr>
          <xdr:cNvPr id="105" name="18Day" hidden="1">
            <a:extLst>
              <a:ext uri="{FF2B5EF4-FFF2-40B4-BE49-F238E27FC236}">
                <a16:creationId xmlns:a16="http://schemas.microsoft.com/office/drawing/2014/main" id="{00000000-0008-0000-0300-000069000000}"/>
              </a:ext>
            </a:extLst>
          </xdr:cNvPr>
          <xdr:cNvSpPr/>
        </xdr:nvSpPr>
        <xdr:spPr>
          <a:xfrm rot="21594301">
            <a:off x="2809470" y="3833517"/>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AF93304-CE77-44CA-B60E-717B43AD29CE}" type="TxLink">
              <a:rPr lang="en-US" sz="1000" b="0" i="0" u="none" strike="noStrike">
                <a:solidFill>
                  <a:srgbClr val="000000"/>
                </a:solidFill>
                <a:latin typeface="Arial"/>
                <a:cs typeface="Arial"/>
              </a:rPr>
              <a:pPr algn="r"/>
              <a:t>15</a:t>
            </a:fld>
            <a:endParaRPr lang="en-US" sz="900" b="0">
              <a:solidFill>
                <a:schemeClr val="tx1">
                  <a:lumMod val="85000"/>
                  <a:lumOff val="15000"/>
                </a:schemeClr>
              </a:solidFill>
              <a:latin typeface="Tahoma" pitchFamily="34" charset="0"/>
              <a:cs typeface="Tahoma" pitchFamily="34" charset="0"/>
            </a:endParaRPr>
          </a:p>
        </xdr:txBody>
      </xdr:sp>
      <xdr:sp macro="DayBtn16" textlink="CalPopUp!$C$3">
        <xdr:nvSpPr>
          <xdr:cNvPr id="106" name="16Day" hidden="1">
            <a:extLst>
              <a:ext uri="{FF2B5EF4-FFF2-40B4-BE49-F238E27FC236}">
                <a16:creationId xmlns:a16="http://schemas.microsoft.com/office/drawing/2014/main" id="{00000000-0008-0000-0300-00006A000000}"/>
              </a:ext>
            </a:extLst>
          </xdr:cNvPr>
          <xdr:cNvSpPr/>
        </xdr:nvSpPr>
        <xdr:spPr>
          <a:xfrm rot="21594301">
            <a:off x="2285269" y="3834385"/>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BDD1048-43AD-4410-9481-29D777A2A648}" type="TxLink">
              <a:rPr lang="en-US" sz="1000" b="0" i="0" u="none" strike="noStrike">
                <a:solidFill>
                  <a:srgbClr val="000000"/>
                </a:solidFill>
                <a:latin typeface="Arial"/>
                <a:cs typeface="Arial"/>
              </a:rPr>
              <a:pPr algn="r"/>
              <a:t>13</a:t>
            </a:fld>
            <a:endParaRPr lang="en-US" sz="900" b="0">
              <a:solidFill>
                <a:schemeClr val="tx1">
                  <a:lumMod val="85000"/>
                  <a:lumOff val="15000"/>
                </a:schemeClr>
              </a:solidFill>
              <a:latin typeface="Tahoma" pitchFamily="34" charset="0"/>
              <a:cs typeface="Tahoma" pitchFamily="34" charset="0"/>
            </a:endParaRPr>
          </a:p>
        </xdr:txBody>
      </xdr:sp>
      <xdr:sp macro="DayBtn19" textlink="CalPopUp!$F$3">
        <xdr:nvSpPr>
          <xdr:cNvPr id="107" name="19Day" hidden="1">
            <a:extLst>
              <a:ext uri="{FF2B5EF4-FFF2-40B4-BE49-F238E27FC236}">
                <a16:creationId xmlns:a16="http://schemas.microsoft.com/office/drawing/2014/main" id="{00000000-0008-0000-0300-00006B000000}"/>
              </a:ext>
            </a:extLst>
          </xdr:cNvPr>
          <xdr:cNvSpPr/>
        </xdr:nvSpPr>
        <xdr:spPr>
          <a:xfrm rot="21594301">
            <a:off x="3067465" y="3833084"/>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89CFA9E-0A74-4CAE-B38E-830F641E85A9}" type="TxLink">
              <a:rPr lang="en-US" sz="1000" b="0" i="0" u="none" strike="noStrike">
                <a:solidFill>
                  <a:srgbClr val="000000"/>
                </a:solidFill>
                <a:latin typeface="Arial"/>
                <a:cs typeface="Arial"/>
              </a:rPr>
              <a:pPr algn="r"/>
              <a:t>16</a:t>
            </a:fld>
            <a:endParaRPr lang="en-US" sz="900" b="0">
              <a:solidFill>
                <a:schemeClr val="tx1">
                  <a:lumMod val="85000"/>
                  <a:lumOff val="15000"/>
                </a:schemeClr>
              </a:solidFill>
              <a:latin typeface="Tahoma" pitchFamily="34" charset="0"/>
              <a:cs typeface="Tahoma" pitchFamily="34" charset="0"/>
            </a:endParaRPr>
          </a:p>
        </xdr:txBody>
      </xdr:sp>
      <xdr:sp macro="DayBtn22" textlink="CalPopUp!$B$4">
        <xdr:nvSpPr>
          <xdr:cNvPr id="108" name="22Day" hidden="1">
            <a:extLst>
              <a:ext uri="{FF2B5EF4-FFF2-40B4-BE49-F238E27FC236}">
                <a16:creationId xmlns:a16="http://schemas.microsoft.com/office/drawing/2014/main" id="{00000000-0008-0000-0300-00006C000000}"/>
              </a:ext>
            </a:extLst>
          </xdr:cNvPr>
          <xdr:cNvSpPr/>
        </xdr:nvSpPr>
        <xdr:spPr>
          <a:xfrm rot="21594301">
            <a:off x="2025055" y="4032119"/>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18C3A96-8AB2-4BAE-936D-ABB7D54E68BA}" type="TxLink">
              <a:rPr lang="en-US" sz="1000" b="0" i="0" u="none" strike="noStrike">
                <a:solidFill>
                  <a:srgbClr val="000000"/>
                </a:solidFill>
                <a:latin typeface="Arial"/>
                <a:cs typeface="Arial"/>
              </a:rPr>
              <a:pPr algn="r"/>
              <a:t>19</a:t>
            </a:fld>
            <a:endParaRPr lang="en-US" sz="900" b="0">
              <a:solidFill>
                <a:schemeClr val="tx1">
                  <a:lumMod val="85000"/>
                  <a:lumOff val="15000"/>
                </a:schemeClr>
              </a:solidFill>
              <a:latin typeface="Tahoma" pitchFamily="34" charset="0"/>
              <a:cs typeface="Tahoma" pitchFamily="34" charset="0"/>
            </a:endParaRPr>
          </a:p>
        </xdr:txBody>
      </xdr:sp>
      <xdr:sp macro="DayBtn24" textlink="CalPopUp!$D$4">
        <xdr:nvSpPr>
          <xdr:cNvPr id="109" name="24Day" hidden="1">
            <a:extLst>
              <a:ext uri="{FF2B5EF4-FFF2-40B4-BE49-F238E27FC236}">
                <a16:creationId xmlns:a16="http://schemas.microsoft.com/office/drawing/2014/main" id="{00000000-0008-0000-0300-00006D000000}"/>
              </a:ext>
            </a:extLst>
          </xdr:cNvPr>
          <xdr:cNvSpPr/>
        </xdr:nvSpPr>
        <xdr:spPr>
          <a:xfrm rot="21594301">
            <a:off x="2547831" y="4031252"/>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DF50481-8BAF-42F0-BE3F-4FBFEF9B96FD}" type="TxLink">
              <a:rPr lang="en-US" sz="1000" b="0" i="0" u="none" strike="noStrike">
                <a:solidFill>
                  <a:srgbClr val="000000"/>
                </a:solidFill>
                <a:latin typeface="Arial"/>
                <a:cs typeface="Arial"/>
              </a:rPr>
              <a:pPr algn="r"/>
              <a:t>21</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6" textlink="CalPopUp!$F$4">
        <xdr:nvSpPr>
          <xdr:cNvPr id="110" name="26Day" hidden="1">
            <a:extLst>
              <a:ext uri="{FF2B5EF4-FFF2-40B4-BE49-F238E27FC236}">
                <a16:creationId xmlns:a16="http://schemas.microsoft.com/office/drawing/2014/main" id="{00000000-0008-0000-0300-00006E000000}"/>
              </a:ext>
            </a:extLst>
          </xdr:cNvPr>
          <xdr:cNvSpPr/>
        </xdr:nvSpPr>
        <xdr:spPr>
          <a:xfrm rot="21594301">
            <a:off x="3067790" y="4030386"/>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F773AF5-F9A2-4FA4-8B13-BC35DE07B868}" type="TxLink">
              <a:rPr lang="en-US" sz="1000" b="0" i="0" u="none" strike="noStrike">
                <a:solidFill>
                  <a:srgbClr val="000000"/>
                </a:solidFill>
                <a:latin typeface="Arial"/>
                <a:cs typeface="Arial"/>
              </a:rPr>
              <a:pPr algn="r"/>
              <a:t>23</a:t>
            </a:fld>
            <a:endParaRPr lang="en-US" sz="900" b="0">
              <a:solidFill>
                <a:schemeClr val="tx1">
                  <a:lumMod val="85000"/>
                  <a:lumOff val="15000"/>
                </a:schemeClr>
              </a:solidFill>
              <a:latin typeface="Tahoma" pitchFamily="34" charset="0"/>
              <a:cs typeface="Tahoma" pitchFamily="34" charset="0"/>
            </a:endParaRPr>
          </a:p>
        </xdr:txBody>
      </xdr:sp>
      <xdr:sp macro="DayBtn27" textlink="CalPopUp!$G$4">
        <xdr:nvSpPr>
          <xdr:cNvPr id="111" name="27Day" hidden="1">
            <a:extLst>
              <a:ext uri="{FF2B5EF4-FFF2-40B4-BE49-F238E27FC236}">
                <a16:creationId xmlns:a16="http://schemas.microsoft.com/office/drawing/2014/main" id="{00000000-0008-0000-0300-00006F000000}"/>
              </a:ext>
            </a:extLst>
          </xdr:cNvPr>
          <xdr:cNvSpPr/>
        </xdr:nvSpPr>
        <xdr:spPr>
          <a:xfrm rot="21594301">
            <a:off x="3331484" y="4029952"/>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358D29D-0469-4877-9210-63BB3A72D8FD}" type="TxLink">
              <a:rPr lang="en-US" sz="1000" b="0" i="0" u="none" strike="noStrike">
                <a:solidFill>
                  <a:srgbClr val="000000"/>
                </a:solidFill>
                <a:latin typeface="Arial"/>
                <a:cs typeface="Arial"/>
              </a:rPr>
              <a:pPr algn="r"/>
              <a:t>24</a:t>
            </a:fld>
            <a:endParaRPr lang="en-US" sz="900" b="0">
              <a:solidFill>
                <a:schemeClr val="tx1">
                  <a:lumMod val="85000"/>
                  <a:lumOff val="15000"/>
                </a:schemeClr>
              </a:solidFill>
              <a:latin typeface="Tahoma" pitchFamily="34" charset="0"/>
              <a:cs typeface="Tahoma" pitchFamily="34" charset="0"/>
            </a:endParaRPr>
          </a:p>
        </xdr:txBody>
      </xdr:sp>
      <xdr:sp macro="DayBtn25" textlink="CalPopUp!$E$4">
        <xdr:nvSpPr>
          <xdr:cNvPr id="112" name="25Day" hidden="1">
            <a:extLst>
              <a:ext uri="{FF2B5EF4-FFF2-40B4-BE49-F238E27FC236}">
                <a16:creationId xmlns:a16="http://schemas.microsoft.com/office/drawing/2014/main" id="{00000000-0008-0000-0300-000070000000}"/>
              </a:ext>
            </a:extLst>
          </xdr:cNvPr>
          <xdr:cNvSpPr/>
        </xdr:nvSpPr>
        <xdr:spPr>
          <a:xfrm rot="21594301">
            <a:off x="2809797" y="4030818"/>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AA2F441-60DB-4A6B-ABEC-399CDF1B6D3C}" type="TxLink">
              <a:rPr lang="en-US" sz="1000" b="0" i="0" u="none" strike="noStrike">
                <a:solidFill>
                  <a:srgbClr val="000000"/>
                </a:solidFill>
                <a:latin typeface="Arial"/>
                <a:cs typeface="Arial"/>
              </a:rPr>
              <a:pPr algn="r"/>
              <a:t>22</a:t>
            </a:fld>
            <a:endParaRPr lang="en-US" sz="900" b="0">
              <a:solidFill>
                <a:schemeClr val="tx1">
                  <a:lumMod val="85000"/>
                  <a:lumOff val="15000"/>
                </a:schemeClr>
              </a:solidFill>
              <a:latin typeface="Tahoma" pitchFamily="34" charset="0"/>
              <a:cs typeface="Tahoma" pitchFamily="34" charset="0"/>
            </a:endParaRPr>
          </a:p>
        </xdr:txBody>
      </xdr:sp>
      <xdr:sp macro="DayBtn23" textlink="CalPopUp!$C$4">
        <xdr:nvSpPr>
          <xdr:cNvPr id="113" name="23Day" hidden="1">
            <a:extLst>
              <a:ext uri="{FF2B5EF4-FFF2-40B4-BE49-F238E27FC236}">
                <a16:creationId xmlns:a16="http://schemas.microsoft.com/office/drawing/2014/main" id="{00000000-0008-0000-0300-000071000000}"/>
              </a:ext>
            </a:extLst>
          </xdr:cNvPr>
          <xdr:cNvSpPr/>
        </xdr:nvSpPr>
        <xdr:spPr>
          <a:xfrm rot="21594301">
            <a:off x="2285595" y="4031687"/>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16299CC-F452-4D41-BD04-AF3EDF5F3B6B}" type="TxLink">
              <a:rPr lang="en-US" sz="1000" b="0" i="0" u="none" strike="noStrike">
                <a:solidFill>
                  <a:srgbClr val="000000"/>
                </a:solidFill>
                <a:latin typeface="Arial"/>
                <a:cs typeface="Arial"/>
              </a:rPr>
              <a:pPr algn="r"/>
              <a:t>20</a:t>
            </a:fld>
            <a:endParaRPr lang="en-US" sz="900" b="0">
              <a:solidFill>
                <a:schemeClr val="tx1">
                  <a:lumMod val="85000"/>
                  <a:lumOff val="15000"/>
                </a:schemeClr>
              </a:solidFill>
              <a:latin typeface="Tahoma" pitchFamily="34" charset="0"/>
              <a:cs typeface="Tahoma" pitchFamily="34" charset="0"/>
            </a:endParaRPr>
          </a:p>
        </xdr:txBody>
      </xdr:sp>
      <xdr:sp macro="DayBtn28" textlink="CalPopUp!$H$4">
        <xdr:nvSpPr>
          <xdr:cNvPr id="114" name="28Day" hidden="1">
            <a:extLst>
              <a:ext uri="{FF2B5EF4-FFF2-40B4-BE49-F238E27FC236}">
                <a16:creationId xmlns:a16="http://schemas.microsoft.com/office/drawing/2014/main" id="{00000000-0008-0000-0300-000072000000}"/>
              </a:ext>
            </a:extLst>
          </xdr:cNvPr>
          <xdr:cNvSpPr/>
        </xdr:nvSpPr>
        <xdr:spPr>
          <a:xfrm rot="21594301">
            <a:off x="3592246" y="4029517"/>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191696D-2022-441E-B5F9-E7F8A6EEA084}" type="TxLink">
              <a:rPr lang="en-US" sz="1000" b="0" i="0" u="none" strike="noStrike">
                <a:solidFill>
                  <a:srgbClr val="000000"/>
                </a:solidFill>
                <a:latin typeface="Arial"/>
                <a:cs typeface="Arial"/>
              </a:rPr>
              <a:pPr algn="r"/>
              <a:t>25</a:t>
            </a:fld>
            <a:endParaRPr lang="en-US" sz="900" b="0">
              <a:solidFill>
                <a:schemeClr val="tx1">
                  <a:lumMod val="85000"/>
                  <a:lumOff val="15000"/>
                </a:schemeClr>
              </a:solidFill>
              <a:latin typeface="Tahoma" pitchFamily="34" charset="0"/>
              <a:cs typeface="Tahoma" pitchFamily="34" charset="0"/>
            </a:endParaRPr>
          </a:p>
        </xdr:txBody>
      </xdr:sp>
      <xdr:sp macro="DayBtn29" textlink="CalPopUp!$B$5">
        <xdr:nvSpPr>
          <xdr:cNvPr id="115" name="29Day" hidden="1">
            <a:extLst>
              <a:ext uri="{FF2B5EF4-FFF2-40B4-BE49-F238E27FC236}">
                <a16:creationId xmlns:a16="http://schemas.microsoft.com/office/drawing/2014/main" id="{00000000-0008-0000-0300-000073000000}"/>
              </a:ext>
            </a:extLst>
          </xdr:cNvPr>
          <xdr:cNvSpPr/>
        </xdr:nvSpPr>
        <xdr:spPr>
          <a:xfrm rot="21594301">
            <a:off x="2025383" y="4230395"/>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A6ED062-E65B-43C7-B401-4EBF98BC83EF}" type="TxLink">
              <a:rPr lang="en-US" sz="1000" b="0" i="0" u="none" strike="noStrike">
                <a:solidFill>
                  <a:srgbClr val="000000"/>
                </a:solidFill>
                <a:latin typeface="Arial"/>
                <a:cs typeface="Arial"/>
              </a:rPr>
              <a:pPr algn="r"/>
              <a:t>26</a:t>
            </a:fld>
            <a:endParaRPr lang="en-US" sz="900" b="0">
              <a:solidFill>
                <a:schemeClr val="tx1">
                  <a:lumMod val="85000"/>
                  <a:lumOff val="15000"/>
                </a:schemeClr>
              </a:solidFill>
              <a:latin typeface="Tahoma" pitchFamily="34" charset="0"/>
              <a:cs typeface="Tahoma" pitchFamily="34" charset="0"/>
            </a:endParaRPr>
          </a:p>
        </xdr:txBody>
      </xdr:sp>
      <xdr:sp macro="DayBtn31" textlink="CalPopUp!$D$5">
        <xdr:nvSpPr>
          <xdr:cNvPr id="116" name="31Day" hidden="1">
            <a:extLst>
              <a:ext uri="{FF2B5EF4-FFF2-40B4-BE49-F238E27FC236}">
                <a16:creationId xmlns:a16="http://schemas.microsoft.com/office/drawing/2014/main" id="{00000000-0008-0000-0300-000074000000}"/>
              </a:ext>
            </a:extLst>
          </xdr:cNvPr>
          <xdr:cNvSpPr/>
        </xdr:nvSpPr>
        <xdr:spPr>
          <a:xfrm rot="21594301">
            <a:off x="2548160" y="4229528"/>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EA67886-494A-4ADC-BAB3-736E91FA77C1}" type="TxLink">
              <a:rPr lang="en-US" sz="1000" b="0" i="0" u="none" strike="noStrike">
                <a:solidFill>
                  <a:srgbClr val="000000"/>
                </a:solidFill>
                <a:latin typeface="Arial"/>
                <a:cs typeface="Arial"/>
              </a:rPr>
              <a:pPr algn="r"/>
              <a:t>28</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34" textlink="CalPopUp!$G$5">
        <xdr:nvSpPr>
          <xdr:cNvPr id="117" name="34Day" hidden="1">
            <a:extLst>
              <a:ext uri="{FF2B5EF4-FFF2-40B4-BE49-F238E27FC236}">
                <a16:creationId xmlns:a16="http://schemas.microsoft.com/office/drawing/2014/main" id="{00000000-0008-0000-0300-000075000000}"/>
              </a:ext>
            </a:extLst>
          </xdr:cNvPr>
          <xdr:cNvSpPr/>
        </xdr:nvSpPr>
        <xdr:spPr>
          <a:xfrm rot="21594301">
            <a:off x="3333311" y="4228228"/>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8388D48-65E0-4656-AF26-793AB233E8F3}" type="TxLink">
              <a:rPr lang="en-US" sz="1000" b="0" i="0" u="none" strike="noStrike">
                <a:solidFill>
                  <a:srgbClr val="000000"/>
                </a:solidFill>
                <a:latin typeface="Arial"/>
                <a:cs typeface="Arial"/>
              </a:rPr>
              <a:pPr algn="r"/>
              <a:t>31</a:t>
            </a:fld>
            <a:endParaRPr lang="en-US" sz="900" b="0">
              <a:solidFill>
                <a:schemeClr val="tx1">
                  <a:lumMod val="85000"/>
                  <a:lumOff val="15000"/>
                </a:schemeClr>
              </a:solidFill>
              <a:latin typeface="Tahoma" pitchFamily="34" charset="0"/>
              <a:cs typeface="Tahoma" pitchFamily="34" charset="0"/>
            </a:endParaRPr>
          </a:p>
        </xdr:txBody>
      </xdr:sp>
      <xdr:sp macro="DayBtn35" textlink="CalPopUp!$H$5">
        <xdr:nvSpPr>
          <xdr:cNvPr id="118" name="35Day" hidden="1">
            <a:extLst>
              <a:ext uri="{FF2B5EF4-FFF2-40B4-BE49-F238E27FC236}">
                <a16:creationId xmlns:a16="http://schemas.microsoft.com/office/drawing/2014/main" id="{00000000-0008-0000-0300-000076000000}"/>
              </a:ext>
            </a:extLst>
          </xdr:cNvPr>
          <xdr:cNvSpPr/>
        </xdr:nvSpPr>
        <xdr:spPr>
          <a:xfrm rot="21594301">
            <a:off x="3594074" y="4227792"/>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B9560F6-5D8B-4AD7-A952-D9FF48407C9F}"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2" textlink="CalPopUp!$E$5">
        <xdr:nvSpPr>
          <xdr:cNvPr id="119" name="32Day" hidden="1">
            <a:extLst>
              <a:ext uri="{FF2B5EF4-FFF2-40B4-BE49-F238E27FC236}">
                <a16:creationId xmlns:a16="http://schemas.microsoft.com/office/drawing/2014/main" id="{00000000-0008-0000-0300-000077000000}"/>
              </a:ext>
            </a:extLst>
          </xdr:cNvPr>
          <xdr:cNvSpPr/>
        </xdr:nvSpPr>
        <xdr:spPr>
          <a:xfrm rot="21594301">
            <a:off x="2810125" y="4229096"/>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8897EF5-1AE2-464F-96EF-E4B496782317}" type="TxLink">
              <a:rPr lang="en-US" sz="1000" b="0" i="0" u="none" strike="noStrike">
                <a:solidFill>
                  <a:srgbClr val="000000"/>
                </a:solidFill>
                <a:latin typeface="Arial"/>
                <a:cs typeface="Arial"/>
              </a:rPr>
              <a:pPr algn="r"/>
              <a:t>29</a:t>
            </a:fld>
            <a:endParaRPr lang="en-US" sz="900" b="0">
              <a:solidFill>
                <a:schemeClr val="tx1">
                  <a:lumMod val="85000"/>
                  <a:lumOff val="15000"/>
                </a:schemeClr>
              </a:solidFill>
              <a:latin typeface="Tahoma" pitchFamily="34" charset="0"/>
              <a:cs typeface="Tahoma" pitchFamily="34" charset="0"/>
            </a:endParaRPr>
          </a:p>
        </xdr:txBody>
      </xdr:sp>
      <xdr:sp macro="DayBtn30" textlink="CalPopUp!$C$5">
        <xdr:nvSpPr>
          <xdr:cNvPr id="120" name="30Day" hidden="1">
            <a:extLst>
              <a:ext uri="{FF2B5EF4-FFF2-40B4-BE49-F238E27FC236}">
                <a16:creationId xmlns:a16="http://schemas.microsoft.com/office/drawing/2014/main" id="{00000000-0008-0000-0300-000078000000}"/>
              </a:ext>
            </a:extLst>
          </xdr:cNvPr>
          <xdr:cNvSpPr/>
        </xdr:nvSpPr>
        <xdr:spPr>
          <a:xfrm rot="21594301">
            <a:off x="2285924" y="4229965"/>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5EE8079-69B0-4593-94A6-18F1DE36C636}" type="TxLink">
              <a:rPr lang="en-US" sz="1000" b="0" i="0" u="none" strike="noStrike">
                <a:solidFill>
                  <a:srgbClr val="000000"/>
                </a:solidFill>
                <a:latin typeface="Arial"/>
                <a:cs typeface="Arial"/>
              </a:rPr>
              <a:pPr algn="r"/>
              <a:t>27</a:t>
            </a:fld>
            <a:endParaRPr lang="en-US" sz="900" b="0">
              <a:solidFill>
                <a:schemeClr val="tx1">
                  <a:lumMod val="85000"/>
                  <a:lumOff val="15000"/>
                </a:schemeClr>
              </a:solidFill>
              <a:latin typeface="Tahoma" pitchFamily="34" charset="0"/>
              <a:cs typeface="Tahoma" pitchFamily="34" charset="0"/>
            </a:endParaRPr>
          </a:p>
        </xdr:txBody>
      </xdr:sp>
      <xdr:sp macro="DayBtn33" textlink="CalPopUp!$F$5">
        <xdr:nvSpPr>
          <xdr:cNvPr id="121" name="33Day" hidden="1">
            <a:extLst>
              <a:ext uri="{FF2B5EF4-FFF2-40B4-BE49-F238E27FC236}">
                <a16:creationId xmlns:a16="http://schemas.microsoft.com/office/drawing/2014/main" id="{00000000-0008-0000-0300-000079000000}"/>
              </a:ext>
            </a:extLst>
          </xdr:cNvPr>
          <xdr:cNvSpPr/>
        </xdr:nvSpPr>
        <xdr:spPr>
          <a:xfrm rot="21594301">
            <a:off x="3069618" y="4228661"/>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714A7AB-BA43-4F70-8D13-4D8AA7C6C645}" type="TxLink">
              <a:rPr lang="en-US" sz="1000" b="0" i="0" u="none" strike="noStrike">
                <a:solidFill>
                  <a:srgbClr val="000000"/>
                </a:solidFill>
                <a:latin typeface="Arial"/>
                <a:cs typeface="Arial"/>
              </a:rPr>
              <a:pPr algn="r"/>
              <a:t>30</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122" name="Sa" hidden="1">
            <a:extLst>
              <a:ext uri="{FF2B5EF4-FFF2-40B4-BE49-F238E27FC236}">
                <a16:creationId xmlns:a16="http://schemas.microsoft.com/office/drawing/2014/main" id="{00000000-0008-0000-0300-00007A000000}"/>
              </a:ext>
            </a:extLst>
          </xdr:cNvPr>
          <xdr:cNvSpPr/>
        </xdr:nvSpPr>
        <xdr:spPr>
          <a:xfrm rot="21594301">
            <a:off x="3592324" y="3237231"/>
            <a:ext cx="258725"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Sa</a:t>
            </a:r>
          </a:p>
        </xdr:txBody>
      </xdr:sp>
      <xdr:sp macro="" textlink="">
        <xdr:nvSpPr>
          <xdr:cNvPr id="123" name="Fr" hidden="1">
            <a:extLst>
              <a:ext uri="{FF2B5EF4-FFF2-40B4-BE49-F238E27FC236}">
                <a16:creationId xmlns:a16="http://schemas.microsoft.com/office/drawing/2014/main" id="{00000000-0008-0000-0300-00007B000000}"/>
              </a:ext>
            </a:extLst>
          </xdr:cNvPr>
          <xdr:cNvSpPr/>
        </xdr:nvSpPr>
        <xdr:spPr>
          <a:xfrm rot="21594301">
            <a:off x="3331561" y="3237668"/>
            <a:ext cx="253803"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Fr</a:t>
            </a:r>
          </a:p>
        </xdr:txBody>
      </xdr:sp>
      <xdr:sp macro="" textlink="">
        <xdr:nvSpPr>
          <xdr:cNvPr id="124" name="Th" hidden="1">
            <a:extLst>
              <a:ext uri="{FF2B5EF4-FFF2-40B4-BE49-F238E27FC236}">
                <a16:creationId xmlns:a16="http://schemas.microsoft.com/office/drawing/2014/main" id="{00000000-0008-0000-0300-00007C000000}"/>
              </a:ext>
            </a:extLst>
          </xdr:cNvPr>
          <xdr:cNvSpPr/>
        </xdr:nvSpPr>
        <xdr:spPr>
          <a:xfrm rot="21594301">
            <a:off x="3067007" y="3238101"/>
            <a:ext cx="259587"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Th</a:t>
            </a:r>
          </a:p>
        </xdr:txBody>
      </xdr:sp>
      <xdr:sp macro="" textlink="">
        <xdr:nvSpPr>
          <xdr:cNvPr id="125" name="We" hidden="1">
            <a:extLst>
              <a:ext uri="{FF2B5EF4-FFF2-40B4-BE49-F238E27FC236}">
                <a16:creationId xmlns:a16="http://schemas.microsoft.com/office/drawing/2014/main" id="{00000000-0008-0000-0300-00007D000000}"/>
              </a:ext>
            </a:extLst>
          </xdr:cNvPr>
          <xdr:cNvSpPr/>
        </xdr:nvSpPr>
        <xdr:spPr>
          <a:xfrm rot="21594301">
            <a:off x="2809874" y="3238534"/>
            <a:ext cx="252941"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WeW</a:t>
            </a:r>
          </a:p>
        </xdr:txBody>
      </xdr:sp>
      <xdr:sp macro="" textlink="">
        <xdr:nvSpPr>
          <xdr:cNvPr id="126" name="Tu" hidden="1">
            <a:extLst>
              <a:ext uri="{FF2B5EF4-FFF2-40B4-BE49-F238E27FC236}">
                <a16:creationId xmlns:a16="http://schemas.microsoft.com/office/drawing/2014/main" id="{00000000-0008-0000-0300-00007E000000}"/>
              </a:ext>
            </a:extLst>
          </xdr:cNvPr>
          <xdr:cNvSpPr/>
        </xdr:nvSpPr>
        <xdr:spPr>
          <a:xfrm rot="21594301">
            <a:off x="2547047" y="3238965"/>
            <a:ext cx="256585"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Tu</a:t>
            </a:r>
          </a:p>
        </xdr:txBody>
      </xdr:sp>
      <xdr:sp macro="" textlink="">
        <xdr:nvSpPr>
          <xdr:cNvPr id="127" name="Mo" hidden="1">
            <a:extLst>
              <a:ext uri="{FF2B5EF4-FFF2-40B4-BE49-F238E27FC236}">
                <a16:creationId xmlns:a16="http://schemas.microsoft.com/office/drawing/2014/main" id="{00000000-0008-0000-0300-00007F000000}"/>
              </a:ext>
            </a:extLst>
          </xdr:cNvPr>
          <xdr:cNvSpPr/>
        </xdr:nvSpPr>
        <xdr:spPr>
          <a:xfrm rot="21594301">
            <a:off x="2285672" y="3239403"/>
            <a:ext cx="252942"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l"/>
            <a:r>
              <a:rPr lang="en-US" sz="900" b="1" i="0" u="none" strike="noStrike">
                <a:solidFill>
                  <a:schemeClr val="tx1">
                    <a:lumMod val="85000"/>
                    <a:lumOff val="15000"/>
                  </a:schemeClr>
                </a:solidFill>
                <a:latin typeface="Tahoma" pitchFamily="34" charset="0"/>
                <a:cs typeface="Tahoma" pitchFamily="34" charset="0"/>
              </a:rPr>
              <a:t>Mo</a:t>
            </a:r>
          </a:p>
        </xdr:txBody>
      </xdr:sp>
      <xdr:sp macro="" textlink="">
        <xdr:nvSpPr>
          <xdr:cNvPr id="128" name="Su" hidden="1">
            <a:extLst>
              <a:ext uri="{FF2B5EF4-FFF2-40B4-BE49-F238E27FC236}">
                <a16:creationId xmlns:a16="http://schemas.microsoft.com/office/drawing/2014/main" id="{00000000-0008-0000-0300-000080000000}"/>
              </a:ext>
            </a:extLst>
          </xdr:cNvPr>
          <xdr:cNvSpPr/>
        </xdr:nvSpPr>
        <xdr:spPr>
          <a:xfrm rot="21594301">
            <a:off x="2025132" y="3239833"/>
            <a:ext cx="254654"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Su</a:t>
            </a:r>
          </a:p>
        </xdr:txBody>
      </xdr:sp>
      <xdr:pic macro="ShowSettings">
        <xdr:nvPicPr>
          <xdr:cNvPr id="129" name="SetBtn" hidden="1">
            <a:extLst>
              <a:ext uri="{FF2B5EF4-FFF2-40B4-BE49-F238E27FC236}">
                <a16:creationId xmlns:a16="http://schemas.microsoft.com/office/drawing/2014/main" id="{00000000-0008-0000-0300-00008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21594301">
            <a:off x="3778302" y="4664282"/>
            <a:ext cx="133992" cy="144340"/>
          </a:xfrm>
          <a:prstGeom prst="rect">
            <a:avLst/>
          </a:prstGeom>
        </xdr:spPr>
      </xdr:pic>
      <xdr:sp macro="CalCol1" textlink="">
        <xdr:nvSpPr>
          <xdr:cNvPr id="130" name="CalCol1" hidden="1">
            <a:extLst>
              <a:ext uri="{FF2B5EF4-FFF2-40B4-BE49-F238E27FC236}">
                <a16:creationId xmlns:a16="http://schemas.microsoft.com/office/drawing/2014/main" id="{00000000-0008-0000-0300-000082000000}"/>
              </a:ext>
            </a:extLst>
          </xdr:cNvPr>
          <xdr:cNvSpPr/>
        </xdr:nvSpPr>
        <xdr:spPr>
          <a:xfrm rot="21594301">
            <a:off x="2006777" y="4891964"/>
            <a:ext cx="126984" cy="133350"/>
          </a:xfrm>
          <a:prstGeom prst="ellipse">
            <a:avLst/>
          </a:prstGeom>
          <a:solidFill>
            <a:srgbClr val="EAEAE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2" textlink="">
        <xdr:nvSpPr>
          <xdr:cNvPr id="131" name="CalCol2" hidden="1">
            <a:extLst>
              <a:ext uri="{FF2B5EF4-FFF2-40B4-BE49-F238E27FC236}">
                <a16:creationId xmlns:a16="http://schemas.microsoft.com/office/drawing/2014/main" id="{00000000-0008-0000-0300-000083000000}"/>
              </a:ext>
            </a:extLst>
          </xdr:cNvPr>
          <xdr:cNvSpPr/>
        </xdr:nvSpPr>
        <xdr:spPr>
          <a:xfrm rot="21594301">
            <a:off x="2226650" y="4891599"/>
            <a:ext cx="126984" cy="133350"/>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3" textlink="">
        <xdr:nvSpPr>
          <xdr:cNvPr id="132" name="CalCol3" hidden="1">
            <a:extLst>
              <a:ext uri="{FF2B5EF4-FFF2-40B4-BE49-F238E27FC236}">
                <a16:creationId xmlns:a16="http://schemas.microsoft.com/office/drawing/2014/main" id="{00000000-0008-0000-0300-000084000000}"/>
              </a:ext>
            </a:extLst>
          </xdr:cNvPr>
          <xdr:cNvSpPr/>
        </xdr:nvSpPr>
        <xdr:spPr>
          <a:xfrm rot="21594301">
            <a:off x="2446523" y="4891235"/>
            <a:ext cx="127804" cy="133350"/>
          </a:xfrm>
          <a:prstGeom prst="ellipse">
            <a:avLst/>
          </a:prstGeom>
          <a:solidFill>
            <a:schemeClr val="tx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4" textlink="">
        <xdr:nvSpPr>
          <xdr:cNvPr id="133" name="CalCol4" hidden="1">
            <a:extLst>
              <a:ext uri="{FF2B5EF4-FFF2-40B4-BE49-F238E27FC236}">
                <a16:creationId xmlns:a16="http://schemas.microsoft.com/office/drawing/2014/main" id="{00000000-0008-0000-0300-000085000000}"/>
              </a:ext>
            </a:extLst>
          </xdr:cNvPr>
          <xdr:cNvSpPr/>
        </xdr:nvSpPr>
        <xdr:spPr>
          <a:xfrm rot="21594301">
            <a:off x="2667216" y="4890870"/>
            <a:ext cx="126984" cy="133350"/>
          </a:xfrm>
          <a:prstGeom prst="ellipse">
            <a:avLst/>
          </a:prstGeom>
          <a:solidFill>
            <a:schemeClr val="accent1">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5" textlink="">
        <xdr:nvSpPr>
          <xdr:cNvPr id="134" name="CalCol5" hidden="1">
            <a:extLst>
              <a:ext uri="{FF2B5EF4-FFF2-40B4-BE49-F238E27FC236}">
                <a16:creationId xmlns:a16="http://schemas.microsoft.com/office/drawing/2014/main" id="{00000000-0008-0000-0300-000086000000}"/>
              </a:ext>
            </a:extLst>
          </xdr:cNvPr>
          <xdr:cNvSpPr/>
        </xdr:nvSpPr>
        <xdr:spPr>
          <a:xfrm rot="21594301">
            <a:off x="2887090" y="4890505"/>
            <a:ext cx="126984" cy="133350"/>
          </a:xfrm>
          <a:prstGeom prst="ellipse">
            <a:avLst/>
          </a:prstGeom>
          <a:solidFill>
            <a:schemeClr val="accent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6" textlink="">
        <xdr:nvSpPr>
          <xdr:cNvPr id="135" name="CalCol6" hidden="1">
            <a:extLst>
              <a:ext uri="{FF2B5EF4-FFF2-40B4-BE49-F238E27FC236}">
                <a16:creationId xmlns:a16="http://schemas.microsoft.com/office/drawing/2014/main" id="{00000000-0008-0000-0300-000087000000}"/>
              </a:ext>
            </a:extLst>
          </xdr:cNvPr>
          <xdr:cNvSpPr/>
        </xdr:nvSpPr>
        <xdr:spPr>
          <a:xfrm rot="21594301">
            <a:off x="3107782" y="4890139"/>
            <a:ext cx="126984" cy="133350"/>
          </a:xfrm>
          <a:prstGeom prst="ellipse">
            <a:avLst/>
          </a:prstGeom>
          <a:solidFill>
            <a:schemeClr val="accent3">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7" textlink="">
        <xdr:nvSpPr>
          <xdr:cNvPr id="136" name="CalCol7" hidden="1">
            <a:extLst>
              <a:ext uri="{FF2B5EF4-FFF2-40B4-BE49-F238E27FC236}">
                <a16:creationId xmlns:a16="http://schemas.microsoft.com/office/drawing/2014/main" id="{00000000-0008-0000-0300-000088000000}"/>
              </a:ext>
            </a:extLst>
          </xdr:cNvPr>
          <xdr:cNvSpPr/>
        </xdr:nvSpPr>
        <xdr:spPr>
          <a:xfrm rot="21594301">
            <a:off x="3327656" y="4889775"/>
            <a:ext cx="126984" cy="133350"/>
          </a:xfrm>
          <a:prstGeom prst="ellipse">
            <a:avLst/>
          </a:prstGeom>
          <a:solidFill>
            <a:schemeClr val="accent4">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8" textlink="">
        <xdr:nvSpPr>
          <xdr:cNvPr id="137" name="CalCol8" hidden="1">
            <a:extLst>
              <a:ext uri="{FF2B5EF4-FFF2-40B4-BE49-F238E27FC236}">
                <a16:creationId xmlns:a16="http://schemas.microsoft.com/office/drawing/2014/main" id="{00000000-0008-0000-0300-000089000000}"/>
              </a:ext>
            </a:extLst>
          </xdr:cNvPr>
          <xdr:cNvSpPr/>
        </xdr:nvSpPr>
        <xdr:spPr>
          <a:xfrm rot="21594301">
            <a:off x="3547530" y="4889409"/>
            <a:ext cx="127802" cy="133350"/>
          </a:xfrm>
          <a:prstGeom prst="ellipse">
            <a:avLst/>
          </a:prstGeom>
          <a:solidFill>
            <a:schemeClr val="accent5">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9" textlink="">
        <xdr:nvSpPr>
          <xdr:cNvPr id="138" name="CalCol9" hidden="1">
            <a:extLst>
              <a:ext uri="{FF2B5EF4-FFF2-40B4-BE49-F238E27FC236}">
                <a16:creationId xmlns:a16="http://schemas.microsoft.com/office/drawing/2014/main" id="{00000000-0008-0000-0300-00008A000000}"/>
              </a:ext>
            </a:extLst>
          </xdr:cNvPr>
          <xdr:cNvSpPr/>
        </xdr:nvSpPr>
        <xdr:spPr>
          <a:xfrm rot="21594301">
            <a:off x="3768222" y="4889044"/>
            <a:ext cx="126984" cy="133350"/>
          </a:xfrm>
          <a:prstGeom prst="ellipse">
            <a:avLst/>
          </a:prstGeom>
          <a:solidFill>
            <a:schemeClr val="accent6">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6" name="PrevMonth" hidden="1">
            <a:extLst>
              <a:ext uri="{FF2B5EF4-FFF2-40B4-BE49-F238E27FC236}">
                <a16:creationId xmlns:a16="http://schemas.microsoft.com/office/drawing/2014/main" id="{D8C70495-2060-84E8-C3E0-7704B3B65C4A}"/>
              </a:ext>
            </a:extLst>
          </xdr:cNvPr>
          <xdr:cNvGrpSpPr/>
        </xdr:nvGrpSpPr>
        <xdr:grpSpPr>
          <a:xfrm>
            <a:off x="2073455" y="3077922"/>
            <a:ext cx="101861" cy="109728"/>
            <a:chOff x="2073455" y="3077922"/>
            <a:chExt cx="101861" cy="109728"/>
          </a:xfrm>
        </xdr:grpSpPr>
        <xdr:sp macro="PrevMonth" textlink="">
          <xdr:nvSpPr>
            <xdr:cNvPr id="143" name="PrevRec" hidden="1">
              <a:extLst>
                <a:ext uri="{FF2B5EF4-FFF2-40B4-BE49-F238E27FC236}">
                  <a16:creationId xmlns:a16="http://schemas.microsoft.com/office/drawing/2014/main" id="{00000000-0008-0000-0300-00008F000000}"/>
                </a:ext>
              </a:extLst>
            </xdr:cNvPr>
            <xdr:cNvSpPr/>
          </xdr:nvSpPr>
          <xdr:spPr>
            <a:xfrm rot="21594301">
              <a:off x="2073455" y="3077922"/>
              <a:ext cx="101861" cy="109728"/>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PrevMonth" textlink="">
          <xdr:nvSpPr>
            <xdr:cNvPr id="144" name="PrevTri" hidden="1">
              <a:extLst>
                <a:ext uri="{FF2B5EF4-FFF2-40B4-BE49-F238E27FC236}">
                  <a16:creationId xmlns:a16="http://schemas.microsoft.com/office/drawing/2014/main" id="{00000000-0008-0000-0300-000090000000}"/>
                </a:ext>
              </a:extLst>
            </xdr:cNvPr>
            <xdr:cNvSpPr/>
          </xdr:nvSpPr>
          <xdr:spPr>
            <a:xfrm rot="16194301">
              <a:off x="2082553" y="3105604"/>
              <a:ext cx="72862" cy="54381"/>
            </a:xfrm>
            <a:prstGeom prs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nvGrpSpPr>
          <xdr:cNvPr id="5" name="NextMonth" hidden="1">
            <a:extLst>
              <a:ext uri="{FF2B5EF4-FFF2-40B4-BE49-F238E27FC236}">
                <a16:creationId xmlns:a16="http://schemas.microsoft.com/office/drawing/2014/main" id="{16108220-62BC-1DAC-EF43-2289A3DD4B92}"/>
              </a:ext>
            </a:extLst>
          </xdr:cNvPr>
          <xdr:cNvGrpSpPr/>
        </xdr:nvGrpSpPr>
        <xdr:grpSpPr>
          <a:xfrm>
            <a:off x="3717737" y="3075196"/>
            <a:ext cx="101861" cy="109728"/>
            <a:chOff x="3717737" y="3075196"/>
            <a:chExt cx="101861" cy="109728"/>
          </a:xfrm>
        </xdr:grpSpPr>
        <xdr:sp macro="NextMonth" textlink="">
          <xdr:nvSpPr>
            <xdr:cNvPr id="141" name="NextRec" hidden="1">
              <a:extLst>
                <a:ext uri="{FF2B5EF4-FFF2-40B4-BE49-F238E27FC236}">
                  <a16:creationId xmlns:a16="http://schemas.microsoft.com/office/drawing/2014/main" id="{00000000-0008-0000-0300-00008D000000}"/>
                </a:ext>
              </a:extLst>
            </xdr:cNvPr>
            <xdr:cNvSpPr/>
          </xdr:nvSpPr>
          <xdr:spPr>
            <a:xfrm rot="21594301">
              <a:off x="3717737" y="3075196"/>
              <a:ext cx="101861" cy="109728"/>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NextMonth" textlink="">
          <xdr:nvSpPr>
            <xdr:cNvPr id="142" name="NextTri" hidden="1">
              <a:extLst>
                <a:ext uri="{FF2B5EF4-FFF2-40B4-BE49-F238E27FC236}">
                  <a16:creationId xmlns:a16="http://schemas.microsoft.com/office/drawing/2014/main" id="{00000000-0008-0000-0300-00008E000000}"/>
                </a:ext>
              </a:extLst>
            </xdr:cNvPr>
            <xdr:cNvSpPr/>
          </xdr:nvSpPr>
          <xdr:spPr>
            <a:xfrm rot="5394301">
              <a:off x="3735675" y="3102865"/>
              <a:ext cx="72862" cy="54381"/>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3</xdr:col>
      <xdr:colOff>782922</xdr:colOff>
      <xdr:row>32</xdr:row>
      <xdr:rowOff>76195</xdr:rowOff>
    </xdr:to>
    <xdr:grpSp>
      <xdr:nvGrpSpPr>
        <xdr:cNvPr id="7" name="Calendar" hidden="1">
          <a:extLst>
            <a:ext uri="{FF2B5EF4-FFF2-40B4-BE49-F238E27FC236}">
              <a16:creationId xmlns:a16="http://schemas.microsoft.com/office/drawing/2014/main" id="{6490B46E-DBB5-842F-6F11-10B5A1B58A95}"/>
            </a:ext>
          </a:extLst>
        </xdr:cNvPr>
        <xdr:cNvGrpSpPr/>
      </xdr:nvGrpSpPr>
      <xdr:grpSpPr>
        <a:xfrm>
          <a:off x="1905000" y="5676900"/>
          <a:ext cx="2068797" cy="2247895"/>
          <a:chOff x="1905000" y="2838450"/>
          <a:chExt cx="2068797" cy="2247895"/>
        </a:xfrm>
      </xdr:grpSpPr>
      <xdr:sp macro="" textlink="">
        <xdr:nvSpPr>
          <xdr:cNvPr id="73" name="Settings" hidden="1">
            <a:extLst>
              <a:ext uri="{FF2B5EF4-FFF2-40B4-BE49-F238E27FC236}">
                <a16:creationId xmlns:a16="http://schemas.microsoft.com/office/drawing/2014/main" id="{00000000-0008-0000-0400-000049000000}"/>
              </a:ext>
            </a:extLst>
          </xdr:cNvPr>
          <xdr:cNvSpPr/>
        </xdr:nvSpPr>
        <xdr:spPr>
          <a:xfrm rot="21594301">
            <a:off x="1908735" y="4848220"/>
            <a:ext cx="2065062" cy="238125"/>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DayBtn40" textlink="CalPopUp!$F$6">
        <xdr:nvSpPr>
          <xdr:cNvPr id="74" name="40Day" hidden="1">
            <a:extLst>
              <a:ext uri="{FF2B5EF4-FFF2-40B4-BE49-F238E27FC236}">
                <a16:creationId xmlns:a16="http://schemas.microsoft.com/office/drawing/2014/main" id="{00000000-0008-0000-0400-00004A000000}"/>
              </a:ext>
            </a:extLst>
          </xdr:cNvPr>
          <xdr:cNvSpPr/>
        </xdr:nvSpPr>
        <xdr:spPr>
          <a:xfrm rot="21594301">
            <a:off x="3070997" y="4425961"/>
            <a:ext cx="259456"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538AFAB-DE06-43C1-B5D0-07030A49F4B8}"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41" textlink="CalPopUp!$G$6">
        <xdr:nvSpPr>
          <xdr:cNvPr id="75" name="41Day" hidden="1">
            <a:extLst>
              <a:ext uri="{FF2B5EF4-FFF2-40B4-BE49-F238E27FC236}">
                <a16:creationId xmlns:a16="http://schemas.microsoft.com/office/drawing/2014/main" id="{00000000-0008-0000-0400-00004B000000}"/>
              </a:ext>
            </a:extLst>
          </xdr:cNvPr>
          <xdr:cNvSpPr/>
        </xdr:nvSpPr>
        <xdr:spPr>
          <a:xfrm rot="21594301">
            <a:off x="3334927" y="4425527"/>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591D421-E533-4135-A0BD-39004040E820}"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9" textlink="CalPopUp!$E$6">
        <xdr:nvSpPr>
          <xdr:cNvPr id="76" name="39Day" hidden="1">
            <a:extLst>
              <a:ext uri="{FF2B5EF4-FFF2-40B4-BE49-F238E27FC236}">
                <a16:creationId xmlns:a16="http://schemas.microsoft.com/office/drawing/2014/main" id="{00000000-0008-0000-0400-00004C000000}"/>
              </a:ext>
            </a:extLst>
          </xdr:cNvPr>
          <xdr:cNvSpPr/>
        </xdr:nvSpPr>
        <xdr:spPr>
          <a:xfrm rot="21594301">
            <a:off x="2811267" y="4426396"/>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6FF0543-63B7-4988-8358-16C858A2C32F}"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8" textlink="CalPopUp!$D$6">
        <xdr:nvSpPr>
          <xdr:cNvPr id="77" name="38Day" hidden="1">
            <a:extLst>
              <a:ext uri="{FF2B5EF4-FFF2-40B4-BE49-F238E27FC236}">
                <a16:creationId xmlns:a16="http://schemas.microsoft.com/office/drawing/2014/main" id="{00000000-0008-0000-0400-00004D000000}"/>
              </a:ext>
            </a:extLst>
          </xdr:cNvPr>
          <xdr:cNvSpPr/>
        </xdr:nvSpPr>
        <xdr:spPr>
          <a:xfrm rot="21594301">
            <a:off x="2549065" y="4426828"/>
            <a:ext cx="2559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92C3DC8-B88C-47C1-A353-17890C832E17}" type="TxLink">
              <a:rPr lang="en-US" sz="1000" b="0" i="0" u="none" strike="noStrike">
                <a:solidFill>
                  <a:srgbClr val="000000"/>
                </a:solidFill>
                <a:latin typeface="Arial"/>
                <a:cs typeface="Arial"/>
              </a:rPr>
              <a:pPr algn="r"/>
              <a:t> </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42" textlink="CalPopUp!$H$6">
        <xdr:nvSpPr>
          <xdr:cNvPr id="78" name="42Day" hidden="1">
            <a:extLst>
              <a:ext uri="{FF2B5EF4-FFF2-40B4-BE49-F238E27FC236}">
                <a16:creationId xmlns:a16="http://schemas.microsoft.com/office/drawing/2014/main" id="{00000000-0008-0000-0400-00004E000000}"/>
              </a:ext>
            </a:extLst>
          </xdr:cNvPr>
          <xdr:cNvSpPr/>
        </xdr:nvSpPr>
        <xdr:spPr>
          <a:xfrm rot="21594301">
            <a:off x="3595924" y="4425092"/>
            <a:ext cx="258958"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DA243DC-EB14-479C-AF63-6E9B7485FF9E}"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7" textlink="CalPopUp!$C$6">
        <xdr:nvSpPr>
          <xdr:cNvPr id="79" name="37Day" hidden="1">
            <a:extLst>
              <a:ext uri="{FF2B5EF4-FFF2-40B4-BE49-F238E27FC236}">
                <a16:creationId xmlns:a16="http://schemas.microsoft.com/office/drawing/2014/main" id="{00000000-0008-0000-0400-00004F000000}"/>
              </a:ext>
            </a:extLst>
          </xdr:cNvPr>
          <xdr:cNvSpPr/>
        </xdr:nvSpPr>
        <xdr:spPr>
          <a:xfrm rot="21594301">
            <a:off x="2286595" y="4427265"/>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F48858D-0511-42F4-9804-1ED4D4D846EA}"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6" textlink="CalPopUp!$B$6">
        <xdr:nvSpPr>
          <xdr:cNvPr id="80" name="36Day" hidden="1">
            <a:extLst>
              <a:ext uri="{FF2B5EF4-FFF2-40B4-BE49-F238E27FC236}">
                <a16:creationId xmlns:a16="http://schemas.microsoft.com/office/drawing/2014/main" id="{00000000-0008-0000-0400-000050000000}"/>
              </a:ext>
            </a:extLst>
          </xdr:cNvPr>
          <xdr:cNvSpPr/>
        </xdr:nvSpPr>
        <xdr:spPr>
          <a:xfrm rot="21594301">
            <a:off x="2025817" y="4427698"/>
            <a:ext cx="25488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27C69A4-113D-48B4-85A0-2F4C9B426DE0}"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81" name="CalBack" hidden="1">
            <a:extLst>
              <a:ext uri="{FF2B5EF4-FFF2-40B4-BE49-F238E27FC236}">
                <a16:creationId xmlns:a16="http://schemas.microsoft.com/office/drawing/2014/main" id="{00000000-0008-0000-0400-000051000000}"/>
              </a:ext>
            </a:extLst>
          </xdr:cNvPr>
          <xdr:cNvSpPr/>
        </xdr:nvSpPr>
        <xdr:spPr>
          <a:xfrm rot="21594301">
            <a:off x="1905000" y="2838450"/>
            <a:ext cx="2065062" cy="2000250"/>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CalPopUp!$A$5">
        <xdr:nvSpPr>
          <xdr:cNvPr id="82" name="MonthYear" hidden="1">
            <a:extLst>
              <a:ext uri="{FF2B5EF4-FFF2-40B4-BE49-F238E27FC236}">
                <a16:creationId xmlns:a16="http://schemas.microsoft.com/office/drawing/2014/main" id="{00000000-0008-0000-0400-000052000000}"/>
              </a:ext>
            </a:extLst>
          </xdr:cNvPr>
          <xdr:cNvSpPr txBox="1"/>
        </xdr:nvSpPr>
        <xdr:spPr>
          <a:xfrm rot="21594301">
            <a:off x="2187485" y="3038954"/>
            <a:ext cx="150076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ctr"/>
            <a:fld id="{14FCCA52-5D3E-47D5-84DE-E00B31B79740}" type="TxLink">
              <a:rPr lang="en-US" sz="1000" b="0" i="0" u="none" strike="noStrike">
                <a:solidFill>
                  <a:srgbClr val="000000"/>
                </a:solidFill>
                <a:latin typeface="Arial"/>
                <a:cs typeface="Arial"/>
              </a:rPr>
              <a:pPr algn="ctr"/>
              <a:t>March 2023</a:t>
            </a:fld>
            <a:endParaRPr lang="en-US" sz="1100" b="1">
              <a:solidFill>
                <a:schemeClr val="tx1">
                  <a:lumMod val="75000"/>
                  <a:lumOff val="25000"/>
                </a:schemeClr>
              </a:solidFill>
            </a:endParaRPr>
          </a:p>
        </xdr:txBody>
      </xdr:sp>
      <xdr:sp macro="" textlink="">
        <xdr:nvSpPr>
          <xdr:cNvPr id="83" name="CalBorder" hidden="1">
            <a:extLst>
              <a:ext uri="{FF2B5EF4-FFF2-40B4-BE49-F238E27FC236}">
                <a16:creationId xmlns:a16="http://schemas.microsoft.com/office/drawing/2014/main" id="{00000000-0008-0000-0400-000053000000}"/>
              </a:ext>
            </a:extLst>
          </xdr:cNvPr>
          <xdr:cNvSpPr/>
        </xdr:nvSpPr>
        <xdr:spPr>
          <a:xfrm rot="21594301">
            <a:off x="2009403" y="3009596"/>
            <a:ext cx="1859215" cy="163243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DayBtn1" textlink="CalPopUp!$B$1">
        <xdr:nvSpPr>
          <xdr:cNvPr id="84" name="1Day" hidden="1">
            <a:extLst>
              <a:ext uri="{FF2B5EF4-FFF2-40B4-BE49-F238E27FC236}">
                <a16:creationId xmlns:a16="http://schemas.microsoft.com/office/drawing/2014/main" id="{00000000-0008-0000-0400-000054000000}"/>
              </a:ext>
            </a:extLst>
          </xdr:cNvPr>
          <xdr:cNvSpPr/>
        </xdr:nvSpPr>
        <xdr:spPr>
          <a:xfrm rot="21594301">
            <a:off x="2024074" y="3440783"/>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A6852E6-A8EA-495E-A6BC-79C2A3871E2C}"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 textlink="CalPopUp!$D$1">
        <xdr:nvSpPr>
          <xdr:cNvPr id="85" name="3Day" hidden="1">
            <a:extLst>
              <a:ext uri="{FF2B5EF4-FFF2-40B4-BE49-F238E27FC236}">
                <a16:creationId xmlns:a16="http://schemas.microsoft.com/office/drawing/2014/main" id="{00000000-0008-0000-0400-000055000000}"/>
              </a:ext>
            </a:extLst>
          </xdr:cNvPr>
          <xdr:cNvSpPr/>
        </xdr:nvSpPr>
        <xdr:spPr>
          <a:xfrm rot="21594301">
            <a:off x="2546851" y="3439915"/>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AE8B056-FD58-40F5-82B2-71BAFB4F41F3}" type="TxLink">
              <a:rPr lang="en-US" sz="1000" b="0" i="0" u="none" strike="noStrike">
                <a:solidFill>
                  <a:srgbClr val="000000"/>
                </a:solidFill>
                <a:latin typeface="Arial"/>
                <a:cs typeface="Arial"/>
              </a:rPr>
              <a:pPr algn="r"/>
              <a:t> </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14" textlink="CalPopUp!$H$2">
        <xdr:nvSpPr>
          <xdr:cNvPr id="86" name="14Day" hidden="1">
            <a:extLst>
              <a:ext uri="{FF2B5EF4-FFF2-40B4-BE49-F238E27FC236}">
                <a16:creationId xmlns:a16="http://schemas.microsoft.com/office/drawing/2014/main" id="{00000000-0008-0000-0400-000056000000}"/>
              </a:ext>
            </a:extLst>
          </xdr:cNvPr>
          <xdr:cNvSpPr/>
        </xdr:nvSpPr>
        <xdr:spPr>
          <a:xfrm rot="21594301">
            <a:off x="3591592" y="3635152"/>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AC06501-7A35-46AA-9AC8-7904BBE86ABF}" type="TxLink">
              <a:rPr lang="en-US" sz="1000" b="0" i="0" u="none" strike="noStrike">
                <a:solidFill>
                  <a:srgbClr val="000000"/>
                </a:solidFill>
                <a:latin typeface="Arial"/>
                <a:cs typeface="Arial"/>
              </a:rPr>
              <a:pPr algn="r"/>
              <a:t>11</a:t>
            </a:fld>
            <a:endParaRPr lang="en-US" sz="900" b="0">
              <a:solidFill>
                <a:schemeClr val="tx1">
                  <a:lumMod val="85000"/>
                  <a:lumOff val="15000"/>
                </a:schemeClr>
              </a:solidFill>
              <a:latin typeface="Tahoma" pitchFamily="34" charset="0"/>
              <a:cs typeface="Tahoma" pitchFamily="34" charset="0"/>
            </a:endParaRPr>
          </a:p>
        </xdr:txBody>
      </xdr:sp>
      <xdr:sp macro="DayBtn7" textlink="CalPopUp!$H$1">
        <xdr:nvSpPr>
          <xdr:cNvPr id="90" name="7Day" hidden="1">
            <a:extLst>
              <a:ext uri="{FF2B5EF4-FFF2-40B4-BE49-F238E27FC236}">
                <a16:creationId xmlns:a16="http://schemas.microsoft.com/office/drawing/2014/main" id="{00000000-0008-0000-0400-00005A000000}"/>
              </a:ext>
            </a:extLst>
          </xdr:cNvPr>
          <xdr:cNvSpPr/>
        </xdr:nvSpPr>
        <xdr:spPr>
          <a:xfrm rot="21594301">
            <a:off x="3591266" y="3438182"/>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5BE7B9F-1B49-4688-A72C-8FA71EEFF0DC}" type="TxLink">
              <a:rPr lang="en-US" sz="1000" b="0" i="0" u="none" strike="noStrike">
                <a:solidFill>
                  <a:srgbClr val="000000"/>
                </a:solidFill>
                <a:latin typeface="Arial"/>
                <a:cs typeface="Arial"/>
              </a:rPr>
              <a:pPr algn="r"/>
              <a:t>4</a:t>
            </a:fld>
            <a:endParaRPr lang="en-US" sz="900" b="0">
              <a:solidFill>
                <a:schemeClr val="tx1">
                  <a:lumMod val="85000"/>
                  <a:lumOff val="15000"/>
                </a:schemeClr>
              </a:solidFill>
              <a:latin typeface="Tahoma" pitchFamily="34" charset="0"/>
              <a:cs typeface="Tahoma" pitchFamily="34" charset="0"/>
            </a:endParaRPr>
          </a:p>
        </xdr:txBody>
      </xdr:sp>
      <xdr:sp macro="DayBtn4" textlink="CalPopUp!$E$1">
        <xdr:nvSpPr>
          <xdr:cNvPr id="91" name="4Day" hidden="1">
            <a:extLst>
              <a:ext uri="{FF2B5EF4-FFF2-40B4-BE49-F238E27FC236}">
                <a16:creationId xmlns:a16="http://schemas.microsoft.com/office/drawing/2014/main" id="{00000000-0008-0000-0400-00005B000000}"/>
              </a:ext>
            </a:extLst>
          </xdr:cNvPr>
          <xdr:cNvSpPr/>
        </xdr:nvSpPr>
        <xdr:spPr>
          <a:xfrm rot="21594301">
            <a:off x="2808816" y="3439483"/>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09F80FB-CF22-4458-A21B-49AE09E65AAC}" type="TxLink">
              <a:rPr lang="en-US" sz="1000" b="0" i="0" u="none" strike="noStrike">
                <a:solidFill>
                  <a:srgbClr val="000000"/>
                </a:solidFill>
                <a:latin typeface="Arial"/>
                <a:cs typeface="Arial"/>
              </a:rPr>
              <a:pPr algn="r"/>
              <a:t>1</a:t>
            </a:fld>
            <a:endParaRPr lang="en-US" sz="900" b="0">
              <a:solidFill>
                <a:schemeClr val="tx1">
                  <a:lumMod val="85000"/>
                  <a:lumOff val="15000"/>
                </a:schemeClr>
              </a:solidFill>
              <a:latin typeface="Tahoma" pitchFamily="34" charset="0"/>
              <a:cs typeface="Tahoma" pitchFamily="34" charset="0"/>
            </a:endParaRPr>
          </a:p>
        </xdr:txBody>
      </xdr:sp>
      <xdr:sp macro="DayBtn2" textlink="CalPopUp!$C$1">
        <xdr:nvSpPr>
          <xdr:cNvPr id="92" name="2Day" hidden="1">
            <a:extLst>
              <a:ext uri="{FF2B5EF4-FFF2-40B4-BE49-F238E27FC236}">
                <a16:creationId xmlns:a16="http://schemas.microsoft.com/office/drawing/2014/main" id="{00000000-0008-0000-0400-00005C000000}"/>
              </a:ext>
            </a:extLst>
          </xdr:cNvPr>
          <xdr:cNvSpPr/>
        </xdr:nvSpPr>
        <xdr:spPr>
          <a:xfrm rot="21594301">
            <a:off x="2284615" y="3440352"/>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C0EFEDD-D9B7-4DCE-8055-DB84033EBA14}"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5" textlink="CalPopUp!$F$1">
        <xdr:nvSpPr>
          <xdr:cNvPr id="93" name="5Day" hidden="1">
            <a:extLst>
              <a:ext uri="{FF2B5EF4-FFF2-40B4-BE49-F238E27FC236}">
                <a16:creationId xmlns:a16="http://schemas.microsoft.com/office/drawing/2014/main" id="{00000000-0008-0000-0400-00005D000000}"/>
              </a:ext>
            </a:extLst>
          </xdr:cNvPr>
          <xdr:cNvSpPr/>
        </xdr:nvSpPr>
        <xdr:spPr>
          <a:xfrm rot="21594301">
            <a:off x="3066810" y="3439051"/>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1EA49C1-3872-4986-BB60-B78E4C6BBF72}" type="TxLink">
              <a:rPr lang="en-US" sz="1000" b="0" i="0" u="none" strike="noStrike">
                <a:solidFill>
                  <a:srgbClr val="000000"/>
                </a:solidFill>
                <a:latin typeface="Arial"/>
                <a:cs typeface="Arial"/>
              </a:rPr>
              <a:pPr algn="r"/>
              <a:t>2</a:t>
            </a:fld>
            <a:endParaRPr lang="en-US" sz="900" b="0">
              <a:solidFill>
                <a:schemeClr val="tx1">
                  <a:lumMod val="85000"/>
                  <a:lumOff val="15000"/>
                </a:schemeClr>
              </a:solidFill>
              <a:latin typeface="Tahoma" pitchFamily="34" charset="0"/>
              <a:cs typeface="Tahoma" pitchFamily="34" charset="0"/>
            </a:endParaRPr>
          </a:p>
        </xdr:txBody>
      </xdr:sp>
      <xdr:sp macro="DayBtn8" textlink="CalPopUp!$B$2">
        <xdr:nvSpPr>
          <xdr:cNvPr id="94" name="8Day" hidden="1">
            <a:extLst>
              <a:ext uri="{FF2B5EF4-FFF2-40B4-BE49-F238E27FC236}">
                <a16:creationId xmlns:a16="http://schemas.microsoft.com/office/drawing/2014/main" id="{00000000-0008-0000-0400-00005E000000}"/>
              </a:ext>
            </a:extLst>
          </xdr:cNvPr>
          <xdr:cNvSpPr/>
        </xdr:nvSpPr>
        <xdr:spPr>
          <a:xfrm rot="21594301">
            <a:off x="2024401" y="3637753"/>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DD00BB7-7FAC-4027-BAF5-6C6A3DF10B46}" type="TxLink">
              <a:rPr lang="en-US" sz="1000" b="0" i="0" u="none" strike="noStrike">
                <a:solidFill>
                  <a:srgbClr val="000000"/>
                </a:solidFill>
                <a:latin typeface="Arial"/>
                <a:cs typeface="Arial"/>
              </a:rPr>
              <a:pPr algn="r"/>
              <a:t>5</a:t>
            </a:fld>
            <a:endParaRPr lang="en-US" sz="900" b="0">
              <a:solidFill>
                <a:schemeClr val="tx1">
                  <a:lumMod val="85000"/>
                  <a:lumOff val="15000"/>
                </a:schemeClr>
              </a:solidFill>
              <a:latin typeface="Tahoma" pitchFamily="34" charset="0"/>
              <a:cs typeface="Tahoma" pitchFamily="34" charset="0"/>
            </a:endParaRPr>
          </a:p>
        </xdr:txBody>
      </xdr:sp>
      <xdr:sp macro="DayBtn10" textlink="CalPopUp!$D$2">
        <xdr:nvSpPr>
          <xdr:cNvPr id="95" name="10Day" hidden="1">
            <a:extLst>
              <a:ext uri="{FF2B5EF4-FFF2-40B4-BE49-F238E27FC236}">
                <a16:creationId xmlns:a16="http://schemas.microsoft.com/office/drawing/2014/main" id="{00000000-0008-0000-0400-00005F000000}"/>
              </a:ext>
            </a:extLst>
          </xdr:cNvPr>
          <xdr:cNvSpPr/>
        </xdr:nvSpPr>
        <xdr:spPr>
          <a:xfrm rot="21594301">
            <a:off x="2547177" y="3636886"/>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ECB92CB-FEC7-48A7-B0BD-D293F576F645}" type="TxLink">
              <a:rPr lang="en-US" sz="1000" b="0" i="0" u="none" strike="noStrike">
                <a:solidFill>
                  <a:srgbClr val="000000"/>
                </a:solidFill>
                <a:latin typeface="Arial"/>
                <a:cs typeface="Arial"/>
              </a:rPr>
              <a:pPr algn="r"/>
              <a:t>7</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6" textlink="CalPopUp!$G$1">
        <xdr:nvSpPr>
          <xdr:cNvPr id="96" name="6Day" hidden="1">
            <a:extLst>
              <a:ext uri="{FF2B5EF4-FFF2-40B4-BE49-F238E27FC236}">
                <a16:creationId xmlns:a16="http://schemas.microsoft.com/office/drawing/2014/main" id="{00000000-0008-0000-0400-000060000000}"/>
              </a:ext>
            </a:extLst>
          </xdr:cNvPr>
          <xdr:cNvSpPr/>
        </xdr:nvSpPr>
        <xdr:spPr>
          <a:xfrm rot="21594301">
            <a:off x="3330503" y="3438617"/>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7AC4AD5-E00B-4ED4-8002-A2427A09DA37}" type="TxLink">
              <a:rPr lang="en-US" sz="1000" b="0" i="0" u="none" strike="noStrike">
                <a:solidFill>
                  <a:srgbClr val="000000"/>
                </a:solidFill>
                <a:latin typeface="Arial"/>
                <a:cs typeface="Arial"/>
              </a:rPr>
              <a:pPr algn="r"/>
              <a:t>3</a:t>
            </a:fld>
            <a:endParaRPr lang="en-US" sz="900" b="0">
              <a:solidFill>
                <a:schemeClr val="tx1">
                  <a:lumMod val="85000"/>
                  <a:lumOff val="15000"/>
                </a:schemeClr>
              </a:solidFill>
              <a:latin typeface="Tahoma" pitchFamily="34" charset="0"/>
              <a:cs typeface="Tahoma" pitchFamily="34" charset="0"/>
            </a:endParaRPr>
          </a:p>
        </xdr:txBody>
      </xdr:sp>
      <xdr:sp macro="DayBtn13" textlink="CalPopUp!$G$2">
        <xdr:nvSpPr>
          <xdr:cNvPr id="97" name="13Day" hidden="1">
            <a:extLst>
              <a:ext uri="{FF2B5EF4-FFF2-40B4-BE49-F238E27FC236}">
                <a16:creationId xmlns:a16="http://schemas.microsoft.com/office/drawing/2014/main" id="{00000000-0008-0000-0400-000061000000}"/>
              </a:ext>
            </a:extLst>
          </xdr:cNvPr>
          <xdr:cNvSpPr/>
        </xdr:nvSpPr>
        <xdr:spPr>
          <a:xfrm rot="21594301">
            <a:off x="3330830" y="3635588"/>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26ADC7C-9C00-467F-A445-2B8675B9B018}" type="TxLink">
              <a:rPr lang="en-US" sz="1000" b="0" i="0" u="none" strike="noStrike">
                <a:solidFill>
                  <a:srgbClr val="000000"/>
                </a:solidFill>
                <a:latin typeface="Arial"/>
                <a:cs typeface="Arial"/>
              </a:rPr>
              <a:pPr algn="r"/>
              <a:t>10</a:t>
            </a:fld>
            <a:endParaRPr lang="en-US" sz="900" b="0">
              <a:solidFill>
                <a:schemeClr val="tx1">
                  <a:lumMod val="85000"/>
                  <a:lumOff val="15000"/>
                </a:schemeClr>
              </a:solidFill>
              <a:latin typeface="Tahoma" pitchFamily="34" charset="0"/>
              <a:cs typeface="Tahoma" pitchFamily="34" charset="0"/>
            </a:endParaRPr>
          </a:p>
        </xdr:txBody>
      </xdr:sp>
      <xdr:sp macro="DayBtn11" textlink="CalPopUp!$E$2">
        <xdr:nvSpPr>
          <xdr:cNvPr id="98" name="11Day" hidden="1">
            <a:extLst>
              <a:ext uri="{FF2B5EF4-FFF2-40B4-BE49-F238E27FC236}">
                <a16:creationId xmlns:a16="http://schemas.microsoft.com/office/drawing/2014/main" id="{00000000-0008-0000-0400-000062000000}"/>
              </a:ext>
            </a:extLst>
          </xdr:cNvPr>
          <xdr:cNvSpPr/>
        </xdr:nvSpPr>
        <xdr:spPr>
          <a:xfrm rot="21594301">
            <a:off x="2809143" y="3636452"/>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908A4AC-861A-4F2C-BAB4-2265060CEE40}" type="TxLink">
              <a:rPr lang="en-US" sz="1000" b="0" i="0" u="none" strike="noStrike">
                <a:solidFill>
                  <a:srgbClr val="000000"/>
                </a:solidFill>
                <a:latin typeface="Arial"/>
                <a:cs typeface="Arial"/>
              </a:rPr>
              <a:pPr algn="r"/>
              <a:t>8</a:t>
            </a:fld>
            <a:endParaRPr lang="en-US" sz="900" b="0">
              <a:solidFill>
                <a:schemeClr val="tx1">
                  <a:lumMod val="85000"/>
                  <a:lumOff val="15000"/>
                </a:schemeClr>
              </a:solidFill>
              <a:latin typeface="Tahoma" pitchFamily="34" charset="0"/>
              <a:cs typeface="Tahoma" pitchFamily="34" charset="0"/>
            </a:endParaRPr>
          </a:p>
        </xdr:txBody>
      </xdr:sp>
      <xdr:sp macro="DayBtn9" textlink="CalPopUp!$C$2">
        <xdr:nvSpPr>
          <xdr:cNvPr id="99" name="9Day" hidden="1">
            <a:extLst>
              <a:ext uri="{FF2B5EF4-FFF2-40B4-BE49-F238E27FC236}">
                <a16:creationId xmlns:a16="http://schemas.microsoft.com/office/drawing/2014/main" id="{00000000-0008-0000-0400-000063000000}"/>
              </a:ext>
            </a:extLst>
          </xdr:cNvPr>
          <xdr:cNvSpPr/>
        </xdr:nvSpPr>
        <xdr:spPr>
          <a:xfrm rot="21594301">
            <a:off x="2284941" y="3637321"/>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946B05D-2A00-4A97-9373-CFC32302F62F}" type="TxLink">
              <a:rPr lang="en-US" sz="1000" b="0" i="0" u="none" strike="noStrike">
                <a:solidFill>
                  <a:srgbClr val="000000"/>
                </a:solidFill>
                <a:latin typeface="Arial"/>
                <a:cs typeface="Arial"/>
              </a:rPr>
              <a:pPr algn="r"/>
              <a:t>6</a:t>
            </a:fld>
            <a:endParaRPr lang="en-US" sz="900" b="0">
              <a:solidFill>
                <a:schemeClr val="tx1">
                  <a:lumMod val="85000"/>
                  <a:lumOff val="15000"/>
                </a:schemeClr>
              </a:solidFill>
              <a:latin typeface="Tahoma" pitchFamily="34" charset="0"/>
              <a:cs typeface="Tahoma" pitchFamily="34" charset="0"/>
            </a:endParaRPr>
          </a:p>
        </xdr:txBody>
      </xdr:sp>
      <xdr:sp macro="DayBtn12" textlink="CalPopUp!$F$2">
        <xdr:nvSpPr>
          <xdr:cNvPr id="100" name="12Day" hidden="1">
            <a:extLst>
              <a:ext uri="{FF2B5EF4-FFF2-40B4-BE49-F238E27FC236}">
                <a16:creationId xmlns:a16="http://schemas.microsoft.com/office/drawing/2014/main" id="{00000000-0008-0000-0400-000064000000}"/>
              </a:ext>
            </a:extLst>
          </xdr:cNvPr>
          <xdr:cNvSpPr/>
        </xdr:nvSpPr>
        <xdr:spPr>
          <a:xfrm rot="21594301">
            <a:off x="3067138" y="3636020"/>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D33FBE9-FC2C-4FFD-A0EA-30A3D0FEFC5E}" type="TxLink">
              <a:rPr lang="en-US" sz="1000" b="0" i="0" u="none" strike="noStrike">
                <a:solidFill>
                  <a:srgbClr val="000000"/>
                </a:solidFill>
                <a:latin typeface="Arial"/>
                <a:cs typeface="Arial"/>
              </a:rPr>
              <a:pPr algn="r"/>
              <a:t>9</a:t>
            </a:fld>
            <a:endParaRPr lang="en-US" sz="900" b="0">
              <a:solidFill>
                <a:schemeClr val="tx1">
                  <a:lumMod val="85000"/>
                  <a:lumOff val="15000"/>
                </a:schemeClr>
              </a:solidFill>
              <a:latin typeface="Tahoma" pitchFamily="34" charset="0"/>
              <a:cs typeface="Tahoma" pitchFamily="34" charset="0"/>
            </a:endParaRPr>
          </a:p>
        </xdr:txBody>
      </xdr:sp>
      <xdr:sp macro="DayBtn15" textlink="CalPopUp!$B$3">
        <xdr:nvSpPr>
          <xdr:cNvPr id="101" name="15Day" hidden="1">
            <a:extLst>
              <a:ext uri="{FF2B5EF4-FFF2-40B4-BE49-F238E27FC236}">
                <a16:creationId xmlns:a16="http://schemas.microsoft.com/office/drawing/2014/main" id="{00000000-0008-0000-0400-000065000000}"/>
              </a:ext>
            </a:extLst>
          </xdr:cNvPr>
          <xdr:cNvSpPr/>
        </xdr:nvSpPr>
        <xdr:spPr>
          <a:xfrm rot="21594301">
            <a:off x="2024727" y="3834816"/>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8CB0C8E-6C27-4450-ADBC-B8BFD0423CFA}" type="TxLink">
              <a:rPr lang="en-US" sz="1000" b="0" i="0" u="none" strike="noStrike">
                <a:solidFill>
                  <a:srgbClr val="000000"/>
                </a:solidFill>
                <a:latin typeface="Arial"/>
                <a:cs typeface="Arial"/>
              </a:rPr>
              <a:pPr algn="r"/>
              <a:t>12</a:t>
            </a:fld>
            <a:endParaRPr lang="en-US" sz="900" b="0">
              <a:solidFill>
                <a:schemeClr val="tx1">
                  <a:lumMod val="85000"/>
                  <a:lumOff val="15000"/>
                </a:schemeClr>
              </a:solidFill>
              <a:latin typeface="Tahoma" pitchFamily="34" charset="0"/>
              <a:cs typeface="Tahoma" pitchFamily="34" charset="0"/>
            </a:endParaRPr>
          </a:p>
        </xdr:txBody>
      </xdr:sp>
      <xdr:sp macro="DayBtn17" textlink="CalPopUp!$D$3">
        <xdr:nvSpPr>
          <xdr:cNvPr id="102" name="17Day" hidden="1">
            <a:extLst>
              <a:ext uri="{FF2B5EF4-FFF2-40B4-BE49-F238E27FC236}">
                <a16:creationId xmlns:a16="http://schemas.microsoft.com/office/drawing/2014/main" id="{00000000-0008-0000-0400-000066000000}"/>
              </a:ext>
            </a:extLst>
          </xdr:cNvPr>
          <xdr:cNvSpPr/>
        </xdr:nvSpPr>
        <xdr:spPr>
          <a:xfrm rot="21594301">
            <a:off x="2547504" y="3833948"/>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5FBA683-5A6C-4AD6-9ACE-A452B33BD21A}" type="TxLink">
              <a:rPr lang="en-US" sz="1000" b="0" i="0" u="none" strike="noStrike">
                <a:solidFill>
                  <a:srgbClr val="000000"/>
                </a:solidFill>
                <a:latin typeface="Arial"/>
                <a:cs typeface="Arial"/>
              </a:rPr>
              <a:pPr algn="r"/>
              <a:t>14</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0" textlink="CalPopUp!$G$3">
        <xdr:nvSpPr>
          <xdr:cNvPr id="103" name="20Day" hidden="1">
            <a:extLst>
              <a:ext uri="{FF2B5EF4-FFF2-40B4-BE49-F238E27FC236}">
                <a16:creationId xmlns:a16="http://schemas.microsoft.com/office/drawing/2014/main" id="{00000000-0008-0000-0400-000067000000}"/>
              </a:ext>
            </a:extLst>
          </xdr:cNvPr>
          <xdr:cNvSpPr/>
        </xdr:nvSpPr>
        <xdr:spPr>
          <a:xfrm rot="21594301">
            <a:off x="3331157" y="3832651"/>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24A6667-9095-4102-996D-E3D8B2DE929D}" type="TxLink">
              <a:rPr lang="en-US" sz="1000" b="0" i="0" u="none" strike="noStrike">
                <a:solidFill>
                  <a:srgbClr val="000000"/>
                </a:solidFill>
                <a:latin typeface="Arial"/>
                <a:cs typeface="Arial"/>
              </a:rPr>
              <a:pPr algn="r"/>
              <a:t>17</a:t>
            </a:fld>
            <a:endParaRPr lang="en-US" sz="900" b="0">
              <a:solidFill>
                <a:schemeClr val="tx1">
                  <a:lumMod val="85000"/>
                  <a:lumOff val="15000"/>
                </a:schemeClr>
              </a:solidFill>
              <a:latin typeface="Tahoma" pitchFamily="34" charset="0"/>
              <a:cs typeface="Tahoma" pitchFamily="34" charset="0"/>
            </a:endParaRPr>
          </a:p>
        </xdr:txBody>
      </xdr:sp>
      <xdr:sp macro="DayBtn21" textlink="CalPopUp!$H$3">
        <xdr:nvSpPr>
          <xdr:cNvPr id="104" name="21Day" hidden="1">
            <a:extLst>
              <a:ext uri="{FF2B5EF4-FFF2-40B4-BE49-F238E27FC236}">
                <a16:creationId xmlns:a16="http://schemas.microsoft.com/office/drawing/2014/main" id="{00000000-0008-0000-0400-000068000000}"/>
              </a:ext>
            </a:extLst>
          </xdr:cNvPr>
          <xdr:cNvSpPr/>
        </xdr:nvSpPr>
        <xdr:spPr>
          <a:xfrm rot="21594301">
            <a:off x="3591919" y="3832214"/>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25079ED-740F-4945-AAB6-7984D818F885}" type="TxLink">
              <a:rPr lang="en-US" sz="1000" b="0" i="0" u="none" strike="noStrike">
                <a:solidFill>
                  <a:srgbClr val="000000"/>
                </a:solidFill>
                <a:latin typeface="Arial"/>
                <a:cs typeface="Arial"/>
              </a:rPr>
              <a:pPr algn="r"/>
              <a:t>18</a:t>
            </a:fld>
            <a:endParaRPr lang="en-US" sz="900" b="0">
              <a:solidFill>
                <a:schemeClr val="tx1">
                  <a:lumMod val="85000"/>
                  <a:lumOff val="15000"/>
                </a:schemeClr>
              </a:solidFill>
              <a:latin typeface="Tahoma" pitchFamily="34" charset="0"/>
              <a:cs typeface="Tahoma" pitchFamily="34" charset="0"/>
            </a:endParaRPr>
          </a:p>
        </xdr:txBody>
      </xdr:sp>
      <xdr:sp macro="DayBtn18" textlink="CalPopUp!$E$3">
        <xdr:nvSpPr>
          <xdr:cNvPr id="105" name="18Day" hidden="1">
            <a:extLst>
              <a:ext uri="{FF2B5EF4-FFF2-40B4-BE49-F238E27FC236}">
                <a16:creationId xmlns:a16="http://schemas.microsoft.com/office/drawing/2014/main" id="{00000000-0008-0000-0400-000069000000}"/>
              </a:ext>
            </a:extLst>
          </xdr:cNvPr>
          <xdr:cNvSpPr/>
        </xdr:nvSpPr>
        <xdr:spPr>
          <a:xfrm rot="21594301">
            <a:off x="2809470" y="3833517"/>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74EA5CE-B57B-4F94-8652-5A2F5B1BDB37}" type="TxLink">
              <a:rPr lang="en-US" sz="1000" b="0" i="0" u="none" strike="noStrike">
                <a:solidFill>
                  <a:srgbClr val="000000"/>
                </a:solidFill>
                <a:latin typeface="Arial"/>
                <a:cs typeface="Arial"/>
              </a:rPr>
              <a:pPr algn="r"/>
              <a:t>15</a:t>
            </a:fld>
            <a:endParaRPr lang="en-US" sz="900" b="0">
              <a:solidFill>
                <a:schemeClr val="tx1">
                  <a:lumMod val="85000"/>
                  <a:lumOff val="15000"/>
                </a:schemeClr>
              </a:solidFill>
              <a:latin typeface="Tahoma" pitchFamily="34" charset="0"/>
              <a:cs typeface="Tahoma" pitchFamily="34" charset="0"/>
            </a:endParaRPr>
          </a:p>
        </xdr:txBody>
      </xdr:sp>
      <xdr:sp macro="DayBtn16" textlink="CalPopUp!$C$3">
        <xdr:nvSpPr>
          <xdr:cNvPr id="106" name="16Day" hidden="1">
            <a:extLst>
              <a:ext uri="{FF2B5EF4-FFF2-40B4-BE49-F238E27FC236}">
                <a16:creationId xmlns:a16="http://schemas.microsoft.com/office/drawing/2014/main" id="{00000000-0008-0000-0400-00006A000000}"/>
              </a:ext>
            </a:extLst>
          </xdr:cNvPr>
          <xdr:cNvSpPr/>
        </xdr:nvSpPr>
        <xdr:spPr>
          <a:xfrm rot="21594301">
            <a:off x="2285269" y="3834385"/>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34C2CE4-B945-48E1-8D6F-1518050E377B}" type="TxLink">
              <a:rPr lang="en-US" sz="1000" b="0" i="0" u="none" strike="noStrike">
                <a:solidFill>
                  <a:srgbClr val="000000"/>
                </a:solidFill>
                <a:latin typeface="Arial"/>
                <a:cs typeface="Arial"/>
              </a:rPr>
              <a:pPr algn="r"/>
              <a:t>13</a:t>
            </a:fld>
            <a:endParaRPr lang="en-US" sz="900" b="0">
              <a:solidFill>
                <a:schemeClr val="tx1">
                  <a:lumMod val="85000"/>
                  <a:lumOff val="15000"/>
                </a:schemeClr>
              </a:solidFill>
              <a:latin typeface="Tahoma" pitchFamily="34" charset="0"/>
              <a:cs typeface="Tahoma" pitchFamily="34" charset="0"/>
            </a:endParaRPr>
          </a:p>
        </xdr:txBody>
      </xdr:sp>
      <xdr:sp macro="DayBtn19" textlink="CalPopUp!$F$3">
        <xdr:nvSpPr>
          <xdr:cNvPr id="107" name="19Day" hidden="1">
            <a:extLst>
              <a:ext uri="{FF2B5EF4-FFF2-40B4-BE49-F238E27FC236}">
                <a16:creationId xmlns:a16="http://schemas.microsoft.com/office/drawing/2014/main" id="{00000000-0008-0000-0400-00006B000000}"/>
              </a:ext>
            </a:extLst>
          </xdr:cNvPr>
          <xdr:cNvSpPr/>
        </xdr:nvSpPr>
        <xdr:spPr>
          <a:xfrm rot="21594301">
            <a:off x="3067465" y="3833084"/>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BDA7F59-29C7-4B78-A39E-63CBA57ED9DE}" type="TxLink">
              <a:rPr lang="en-US" sz="1000" b="0" i="0" u="none" strike="noStrike">
                <a:solidFill>
                  <a:srgbClr val="000000"/>
                </a:solidFill>
                <a:latin typeface="Arial"/>
                <a:cs typeface="Arial"/>
              </a:rPr>
              <a:pPr algn="r"/>
              <a:t>16</a:t>
            </a:fld>
            <a:endParaRPr lang="en-US" sz="900" b="0">
              <a:solidFill>
                <a:schemeClr val="tx1">
                  <a:lumMod val="85000"/>
                  <a:lumOff val="15000"/>
                </a:schemeClr>
              </a:solidFill>
              <a:latin typeface="Tahoma" pitchFamily="34" charset="0"/>
              <a:cs typeface="Tahoma" pitchFamily="34" charset="0"/>
            </a:endParaRPr>
          </a:p>
        </xdr:txBody>
      </xdr:sp>
      <xdr:sp macro="DayBtn22" textlink="CalPopUp!$B$4">
        <xdr:nvSpPr>
          <xdr:cNvPr id="108" name="22Day" hidden="1">
            <a:extLst>
              <a:ext uri="{FF2B5EF4-FFF2-40B4-BE49-F238E27FC236}">
                <a16:creationId xmlns:a16="http://schemas.microsoft.com/office/drawing/2014/main" id="{00000000-0008-0000-0400-00006C000000}"/>
              </a:ext>
            </a:extLst>
          </xdr:cNvPr>
          <xdr:cNvSpPr/>
        </xdr:nvSpPr>
        <xdr:spPr>
          <a:xfrm rot="21594301">
            <a:off x="2025055" y="4032119"/>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C634EAC-DDFF-4778-BCDE-83C5E10DC937}" type="TxLink">
              <a:rPr lang="en-US" sz="1000" b="0" i="0" u="none" strike="noStrike">
                <a:solidFill>
                  <a:srgbClr val="000000"/>
                </a:solidFill>
                <a:latin typeface="Arial"/>
                <a:cs typeface="Arial"/>
              </a:rPr>
              <a:pPr algn="r"/>
              <a:t>19</a:t>
            </a:fld>
            <a:endParaRPr lang="en-US" sz="900" b="0">
              <a:solidFill>
                <a:schemeClr val="tx1">
                  <a:lumMod val="85000"/>
                  <a:lumOff val="15000"/>
                </a:schemeClr>
              </a:solidFill>
              <a:latin typeface="Tahoma" pitchFamily="34" charset="0"/>
              <a:cs typeface="Tahoma" pitchFamily="34" charset="0"/>
            </a:endParaRPr>
          </a:p>
        </xdr:txBody>
      </xdr:sp>
      <xdr:sp macro="DayBtn24" textlink="CalPopUp!$D$4">
        <xdr:nvSpPr>
          <xdr:cNvPr id="109" name="24Day" hidden="1">
            <a:extLst>
              <a:ext uri="{FF2B5EF4-FFF2-40B4-BE49-F238E27FC236}">
                <a16:creationId xmlns:a16="http://schemas.microsoft.com/office/drawing/2014/main" id="{00000000-0008-0000-0400-00006D000000}"/>
              </a:ext>
            </a:extLst>
          </xdr:cNvPr>
          <xdr:cNvSpPr/>
        </xdr:nvSpPr>
        <xdr:spPr>
          <a:xfrm rot="21594301">
            <a:off x="2547831" y="4031252"/>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9793CF4-7953-4CE3-BD7E-75EFFE14A925}" type="TxLink">
              <a:rPr lang="en-US" sz="1000" b="0" i="0" u="none" strike="noStrike">
                <a:solidFill>
                  <a:srgbClr val="000000"/>
                </a:solidFill>
                <a:latin typeface="Arial"/>
                <a:cs typeface="Arial"/>
              </a:rPr>
              <a:pPr algn="r"/>
              <a:t>21</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6" textlink="CalPopUp!$F$4">
        <xdr:nvSpPr>
          <xdr:cNvPr id="110" name="26Day" hidden="1">
            <a:extLst>
              <a:ext uri="{FF2B5EF4-FFF2-40B4-BE49-F238E27FC236}">
                <a16:creationId xmlns:a16="http://schemas.microsoft.com/office/drawing/2014/main" id="{00000000-0008-0000-0400-00006E000000}"/>
              </a:ext>
            </a:extLst>
          </xdr:cNvPr>
          <xdr:cNvSpPr/>
        </xdr:nvSpPr>
        <xdr:spPr>
          <a:xfrm rot="21594301">
            <a:off x="3067790" y="4030386"/>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8D85BD3-51B5-493C-B3FA-3F7CE9089554}" type="TxLink">
              <a:rPr lang="en-US" sz="1000" b="0" i="0" u="none" strike="noStrike">
                <a:solidFill>
                  <a:srgbClr val="000000"/>
                </a:solidFill>
                <a:latin typeface="Arial"/>
                <a:cs typeface="Arial"/>
              </a:rPr>
              <a:pPr algn="r"/>
              <a:t>23</a:t>
            </a:fld>
            <a:endParaRPr lang="en-US" sz="900" b="0">
              <a:solidFill>
                <a:schemeClr val="tx1">
                  <a:lumMod val="85000"/>
                  <a:lumOff val="15000"/>
                </a:schemeClr>
              </a:solidFill>
              <a:latin typeface="Tahoma" pitchFamily="34" charset="0"/>
              <a:cs typeface="Tahoma" pitchFamily="34" charset="0"/>
            </a:endParaRPr>
          </a:p>
        </xdr:txBody>
      </xdr:sp>
      <xdr:sp macro="DayBtn27" textlink="CalPopUp!$G$4">
        <xdr:nvSpPr>
          <xdr:cNvPr id="111" name="27Day" hidden="1">
            <a:extLst>
              <a:ext uri="{FF2B5EF4-FFF2-40B4-BE49-F238E27FC236}">
                <a16:creationId xmlns:a16="http://schemas.microsoft.com/office/drawing/2014/main" id="{00000000-0008-0000-0400-00006F000000}"/>
              </a:ext>
            </a:extLst>
          </xdr:cNvPr>
          <xdr:cNvSpPr/>
        </xdr:nvSpPr>
        <xdr:spPr>
          <a:xfrm rot="21594301">
            <a:off x="3331484" y="4029952"/>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C7D4987-6F12-4E73-A39E-51B3BC48C507}" type="TxLink">
              <a:rPr lang="en-US" sz="1000" b="0" i="0" u="none" strike="noStrike">
                <a:solidFill>
                  <a:srgbClr val="000000"/>
                </a:solidFill>
                <a:latin typeface="Arial"/>
                <a:cs typeface="Arial"/>
              </a:rPr>
              <a:pPr algn="r"/>
              <a:t>24</a:t>
            </a:fld>
            <a:endParaRPr lang="en-US" sz="900" b="0">
              <a:solidFill>
                <a:schemeClr val="tx1">
                  <a:lumMod val="85000"/>
                  <a:lumOff val="15000"/>
                </a:schemeClr>
              </a:solidFill>
              <a:latin typeface="Tahoma" pitchFamily="34" charset="0"/>
              <a:cs typeface="Tahoma" pitchFamily="34" charset="0"/>
            </a:endParaRPr>
          </a:p>
        </xdr:txBody>
      </xdr:sp>
      <xdr:sp macro="DayBtn25" textlink="CalPopUp!$E$4">
        <xdr:nvSpPr>
          <xdr:cNvPr id="112" name="25Day" hidden="1">
            <a:extLst>
              <a:ext uri="{FF2B5EF4-FFF2-40B4-BE49-F238E27FC236}">
                <a16:creationId xmlns:a16="http://schemas.microsoft.com/office/drawing/2014/main" id="{00000000-0008-0000-0400-000070000000}"/>
              </a:ext>
            </a:extLst>
          </xdr:cNvPr>
          <xdr:cNvSpPr/>
        </xdr:nvSpPr>
        <xdr:spPr>
          <a:xfrm rot="21594301">
            <a:off x="2809797" y="4030818"/>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85CE309-A2C8-49F8-B4E9-D7836CC466AF}" type="TxLink">
              <a:rPr lang="en-US" sz="1000" b="0" i="0" u="none" strike="noStrike">
                <a:solidFill>
                  <a:srgbClr val="000000"/>
                </a:solidFill>
                <a:latin typeface="Arial"/>
                <a:cs typeface="Arial"/>
              </a:rPr>
              <a:pPr algn="r"/>
              <a:t>22</a:t>
            </a:fld>
            <a:endParaRPr lang="en-US" sz="900" b="0">
              <a:solidFill>
                <a:schemeClr val="tx1">
                  <a:lumMod val="85000"/>
                  <a:lumOff val="15000"/>
                </a:schemeClr>
              </a:solidFill>
              <a:latin typeface="Tahoma" pitchFamily="34" charset="0"/>
              <a:cs typeface="Tahoma" pitchFamily="34" charset="0"/>
            </a:endParaRPr>
          </a:p>
        </xdr:txBody>
      </xdr:sp>
      <xdr:sp macro="DayBtn23" textlink="CalPopUp!$C$4">
        <xdr:nvSpPr>
          <xdr:cNvPr id="113" name="23Day" hidden="1">
            <a:extLst>
              <a:ext uri="{FF2B5EF4-FFF2-40B4-BE49-F238E27FC236}">
                <a16:creationId xmlns:a16="http://schemas.microsoft.com/office/drawing/2014/main" id="{00000000-0008-0000-0400-000071000000}"/>
              </a:ext>
            </a:extLst>
          </xdr:cNvPr>
          <xdr:cNvSpPr/>
        </xdr:nvSpPr>
        <xdr:spPr>
          <a:xfrm rot="21594301">
            <a:off x="2285595" y="4031687"/>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E188A42-2E24-49E4-8DA4-8C4354ABD361}" type="TxLink">
              <a:rPr lang="en-US" sz="1000" b="0" i="0" u="none" strike="noStrike">
                <a:solidFill>
                  <a:srgbClr val="000000"/>
                </a:solidFill>
                <a:latin typeface="Arial"/>
                <a:cs typeface="Arial"/>
              </a:rPr>
              <a:pPr algn="r"/>
              <a:t>20</a:t>
            </a:fld>
            <a:endParaRPr lang="en-US" sz="900" b="0">
              <a:solidFill>
                <a:schemeClr val="tx1">
                  <a:lumMod val="85000"/>
                  <a:lumOff val="15000"/>
                </a:schemeClr>
              </a:solidFill>
              <a:latin typeface="Tahoma" pitchFamily="34" charset="0"/>
              <a:cs typeface="Tahoma" pitchFamily="34" charset="0"/>
            </a:endParaRPr>
          </a:p>
        </xdr:txBody>
      </xdr:sp>
      <xdr:sp macro="DayBtn28" textlink="CalPopUp!$H$4">
        <xdr:nvSpPr>
          <xdr:cNvPr id="114" name="28Day" hidden="1">
            <a:extLst>
              <a:ext uri="{FF2B5EF4-FFF2-40B4-BE49-F238E27FC236}">
                <a16:creationId xmlns:a16="http://schemas.microsoft.com/office/drawing/2014/main" id="{00000000-0008-0000-0400-000072000000}"/>
              </a:ext>
            </a:extLst>
          </xdr:cNvPr>
          <xdr:cNvSpPr/>
        </xdr:nvSpPr>
        <xdr:spPr>
          <a:xfrm rot="21594301">
            <a:off x="3592246" y="4029517"/>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15062F7-EAF8-4510-B48C-05B3F46AEFC9}" type="TxLink">
              <a:rPr lang="en-US" sz="1000" b="0" i="0" u="none" strike="noStrike">
                <a:solidFill>
                  <a:srgbClr val="000000"/>
                </a:solidFill>
                <a:latin typeface="Arial"/>
                <a:cs typeface="Arial"/>
              </a:rPr>
              <a:pPr algn="r"/>
              <a:t>25</a:t>
            </a:fld>
            <a:endParaRPr lang="en-US" sz="900" b="0">
              <a:solidFill>
                <a:schemeClr val="tx1">
                  <a:lumMod val="85000"/>
                  <a:lumOff val="15000"/>
                </a:schemeClr>
              </a:solidFill>
              <a:latin typeface="Tahoma" pitchFamily="34" charset="0"/>
              <a:cs typeface="Tahoma" pitchFamily="34" charset="0"/>
            </a:endParaRPr>
          </a:p>
        </xdr:txBody>
      </xdr:sp>
      <xdr:sp macro="DayBtn29" textlink="CalPopUp!$B$5">
        <xdr:nvSpPr>
          <xdr:cNvPr id="115" name="29Day" hidden="1">
            <a:extLst>
              <a:ext uri="{FF2B5EF4-FFF2-40B4-BE49-F238E27FC236}">
                <a16:creationId xmlns:a16="http://schemas.microsoft.com/office/drawing/2014/main" id="{00000000-0008-0000-0400-000073000000}"/>
              </a:ext>
            </a:extLst>
          </xdr:cNvPr>
          <xdr:cNvSpPr/>
        </xdr:nvSpPr>
        <xdr:spPr>
          <a:xfrm rot="21594301">
            <a:off x="2025383" y="4230395"/>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EDF9089-396D-46C0-9639-1363FD9436B6}" type="TxLink">
              <a:rPr lang="en-US" sz="1000" b="0" i="0" u="none" strike="noStrike">
                <a:solidFill>
                  <a:srgbClr val="000000"/>
                </a:solidFill>
                <a:latin typeface="Arial"/>
                <a:cs typeface="Arial"/>
              </a:rPr>
              <a:pPr algn="r"/>
              <a:t>26</a:t>
            </a:fld>
            <a:endParaRPr lang="en-US" sz="900" b="0">
              <a:solidFill>
                <a:schemeClr val="tx1">
                  <a:lumMod val="85000"/>
                  <a:lumOff val="15000"/>
                </a:schemeClr>
              </a:solidFill>
              <a:latin typeface="Tahoma" pitchFamily="34" charset="0"/>
              <a:cs typeface="Tahoma" pitchFamily="34" charset="0"/>
            </a:endParaRPr>
          </a:p>
        </xdr:txBody>
      </xdr:sp>
      <xdr:sp macro="DayBtn31" textlink="CalPopUp!$D$5">
        <xdr:nvSpPr>
          <xdr:cNvPr id="116" name="31Day" hidden="1">
            <a:extLst>
              <a:ext uri="{FF2B5EF4-FFF2-40B4-BE49-F238E27FC236}">
                <a16:creationId xmlns:a16="http://schemas.microsoft.com/office/drawing/2014/main" id="{00000000-0008-0000-0400-000074000000}"/>
              </a:ext>
            </a:extLst>
          </xdr:cNvPr>
          <xdr:cNvSpPr/>
        </xdr:nvSpPr>
        <xdr:spPr>
          <a:xfrm rot="21594301">
            <a:off x="2548160" y="4229528"/>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C02A0F9-F701-4B05-BFF1-65D50347A9B8}" type="TxLink">
              <a:rPr lang="en-US" sz="1000" b="0" i="0" u="none" strike="noStrike">
                <a:solidFill>
                  <a:srgbClr val="000000"/>
                </a:solidFill>
                <a:latin typeface="Arial"/>
                <a:cs typeface="Arial"/>
              </a:rPr>
              <a:pPr algn="r"/>
              <a:t>28</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34" textlink="CalPopUp!$G$5">
        <xdr:nvSpPr>
          <xdr:cNvPr id="117" name="34Day" hidden="1">
            <a:extLst>
              <a:ext uri="{FF2B5EF4-FFF2-40B4-BE49-F238E27FC236}">
                <a16:creationId xmlns:a16="http://schemas.microsoft.com/office/drawing/2014/main" id="{00000000-0008-0000-0400-000075000000}"/>
              </a:ext>
            </a:extLst>
          </xdr:cNvPr>
          <xdr:cNvSpPr/>
        </xdr:nvSpPr>
        <xdr:spPr>
          <a:xfrm rot="21594301">
            <a:off x="3333311" y="4228228"/>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C24CFE5-2231-48D0-8A71-38D9C8FAB9BB}" type="TxLink">
              <a:rPr lang="en-US" sz="1000" b="0" i="0" u="none" strike="noStrike">
                <a:solidFill>
                  <a:srgbClr val="000000"/>
                </a:solidFill>
                <a:latin typeface="Arial"/>
                <a:cs typeface="Arial"/>
              </a:rPr>
              <a:pPr algn="r"/>
              <a:t>31</a:t>
            </a:fld>
            <a:endParaRPr lang="en-US" sz="900" b="0">
              <a:solidFill>
                <a:schemeClr val="tx1">
                  <a:lumMod val="85000"/>
                  <a:lumOff val="15000"/>
                </a:schemeClr>
              </a:solidFill>
              <a:latin typeface="Tahoma" pitchFamily="34" charset="0"/>
              <a:cs typeface="Tahoma" pitchFamily="34" charset="0"/>
            </a:endParaRPr>
          </a:p>
        </xdr:txBody>
      </xdr:sp>
      <xdr:sp macro="DayBtn35" textlink="CalPopUp!$H$5">
        <xdr:nvSpPr>
          <xdr:cNvPr id="118" name="35Day" hidden="1">
            <a:extLst>
              <a:ext uri="{FF2B5EF4-FFF2-40B4-BE49-F238E27FC236}">
                <a16:creationId xmlns:a16="http://schemas.microsoft.com/office/drawing/2014/main" id="{00000000-0008-0000-0400-000076000000}"/>
              </a:ext>
            </a:extLst>
          </xdr:cNvPr>
          <xdr:cNvSpPr/>
        </xdr:nvSpPr>
        <xdr:spPr>
          <a:xfrm rot="21594301">
            <a:off x="3594074" y="4227792"/>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E763D4E-0E62-47F8-9A09-07346D807089}"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2" textlink="CalPopUp!$E$5">
        <xdr:nvSpPr>
          <xdr:cNvPr id="119" name="32Day" hidden="1">
            <a:extLst>
              <a:ext uri="{FF2B5EF4-FFF2-40B4-BE49-F238E27FC236}">
                <a16:creationId xmlns:a16="http://schemas.microsoft.com/office/drawing/2014/main" id="{00000000-0008-0000-0400-000077000000}"/>
              </a:ext>
            </a:extLst>
          </xdr:cNvPr>
          <xdr:cNvSpPr/>
        </xdr:nvSpPr>
        <xdr:spPr>
          <a:xfrm rot="21594301">
            <a:off x="2810125" y="4229096"/>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87FD95F-EBB3-443F-B459-B2427BAE4ABD}" type="TxLink">
              <a:rPr lang="en-US" sz="1000" b="0" i="0" u="none" strike="noStrike">
                <a:solidFill>
                  <a:srgbClr val="000000"/>
                </a:solidFill>
                <a:latin typeface="Arial"/>
                <a:cs typeface="Arial"/>
              </a:rPr>
              <a:pPr algn="r"/>
              <a:t>29</a:t>
            </a:fld>
            <a:endParaRPr lang="en-US" sz="900" b="0">
              <a:solidFill>
                <a:schemeClr val="tx1">
                  <a:lumMod val="85000"/>
                  <a:lumOff val="15000"/>
                </a:schemeClr>
              </a:solidFill>
              <a:latin typeface="Tahoma" pitchFamily="34" charset="0"/>
              <a:cs typeface="Tahoma" pitchFamily="34" charset="0"/>
            </a:endParaRPr>
          </a:p>
        </xdr:txBody>
      </xdr:sp>
      <xdr:sp macro="DayBtn30" textlink="CalPopUp!$C$5">
        <xdr:nvSpPr>
          <xdr:cNvPr id="120" name="30Day" hidden="1">
            <a:extLst>
              <a:ext uri="{FF2B5EF4-FFF2-40B4-BE49-F238E27FC236}">
                <a16:creationId xmlns:a16="http://schemas.microsoft.com/office/drawing/2014/main" id="{00000000-0008-0000-0400-000078000000}"/>
              </a:ext>
            </a:extLst>
          </xdr:cNvPr>
          <xdr:cNvSpPr/>
        </xdr:nvSpPr>
        <xdr:spPr>
          <a:xfrm rot="21594301">
            <a:off x="2285924" y="4229965"/>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C90E219-57CF-4F7C-8FC5-4F70F06DAF6A}" type="TxLink">
              <a:rPr lang="en-US" sz="1000" b="0" i="0" u="none" strike="noStrike">
                <a:solidFill>
                  <a:srgbClr val="000000"/>
                </a:solidFill>
                <a:latin typeface="Arial"/>
                <a:cs typeface="Arial"/>
              </a:rPr>
              <a:pPr algn="r"/>
              <a:t>27</a:t>
            </a:fld>
            <a:endParaRPr lang="en-US" sz="900" b="0">
              <a:solidFill>
                <a:schemeClr val="tx1">
                  <a:lumMod val="85000"/>
                  <a:lumOff val="15000"/>
                </a:schemeClr>
              </a:solidFill>
              <a:latin typeface="Tahoma" pitchFamily="34" charset="0"/>
              <a:cs typeface="Tahoma" pitchFamily="34" charset="0"/>
            </a:endParaRPr>
          </a:p>
        </xdr:txBody>
      </xdr:sp>
      <xdr:sp macro="DayBtn33" textlink="CalPopUp!$F$5">
        <xdr:nvSpPr>
          <xdr:cNvPr id="121" name="33Day" hidden="1">
            <a:extLst>
              <a:ext uri="{FF2B5EF4-FFF2-40B4-BE49-F238E27FC236}">
                <a16:creationId xmlns:a16="http://schemas.microsoft.com/office/drawing/2014/main" id="{00000000-0008-0000-0400-000079000000}"/>
              </a:ext>
            </a:extLst>
          </xdr:cNvPr>
          <xdr:cNvSpPr/>
        </xdr:nvSpPr>
        <xdr:spPr>
          <a:xfrm rot="21594301">
            <a:off x="3069618" y="4228661"/>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9A99FE8-9C33-4C69-B16D-B72E3D378D26}" type="TxLink">
              <a:rPr lang="en-US" sz="1000" b="0" i="0" u="none" strike="noStrike">
                <a:solidFill>
                  <a:srgbClr val="000000"/>
                </a:solidFill>
                <a:latin typeface="Arial"/>
                <a:cs typeface="Arial"/>
              </a:rPr>
              <a:pPr algn="r"/>
              <a:t>30</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122" name="Sa" hidden="1">
            <a:extLst>
              <a:ext uri="{FF2B5EF4-FFF2-40B4-BE49-F238E27FC236}">
                <a16:creationId xmlns:a16="http://schemas.microsoft.com/office/drawing/2014/main" id="{00000000-0008-0000-0400-00007A000000}"/>
              </a:ext>
            </a:extLst>
          </xdr:cNvPr>
          <xdr:cNvSpPr/>
        </xdr:nvSpPr>
        <xdr:spPr>
          <a:xfrm rot="21594301">
            <a:off x="3592324" y="3237231"/>
            <a:ext cx="258725"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Sa</a:t>
            </a:r>
          </a:p>
        </xdr:txBody>
      </xdr:sp>
      <xdr:sp macro="" textlink="">
        <xdr:nvSpPr>
          <xdr:cNvPr id="123" name="Fr" hidden="1">
            <a:extLst>
              <a:ext uri="{FF2B5EF4-FFF2-40B4-BE49-F238E27FC236}">
                <a16:creationId xmlns:a16="http://schemas.microsoft.com/office/drawing/2014/main" id="{00000000-0008-0000-0400-00007B000000}"/>
              </a:ext>
            </a:extLst>
          </xdr:cNvPr>
          <xdr:cNvSpPr/>
        </xdr:nvSpPr>
        <xdr:spPr>
          <a:xfrm rot="21594301">
            <a:off x="3331561" y="3237668"/>
            <a:ext cx="253803"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Fr</a:t>
            </a:r>
          </a:p>
        </xdr:txBody>
      </xdr:sp>
      <xdr:sp macro="" textlink="">
        <xdr:nvSpPr>
          <xdr:cNvPr id="124" name="Th" hidden="1">
            <a:extLst>
              <a:ext uri="{FF2B5EF4-FFF2-40B4-BE49-F238E27FC236}">
                <a16:creationId xmlns:a16="http://schemas.microsoft.com/office/drawing/2014/main" id="{00000000-0008-0000-0400-00007C000000}"/>
              </a:ext>
            </a:extLst>
          </xdr:cNvPr>
          <xdr:cNvSpPr/>
        </xdr:nvSpPr>
        <xdr:spPr>
          <a:xfrm rot="21594301">
            <a:off x="3067007" y="3238101"/>
            <a:ext cx="259587"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Th</a:t>
            </a:r>
          </a:p>
        </xdr:txBody>
      </xdr:sp>
      <xdr:sp macro="" textlink="">
        <xdr:nvSpPr>
          <xdr:cNvPr id="125" name="We" hidden="1">
            <a:extLst>
              <a:ext uri="{FF2B5EF4-FFF2-40B4-BE49-F238E27FC236}">
                <a16:creationId xmlns:a16="http://schemas.microsoft.com/office/drawing/2014/main" id="{00000000-0008-0000-0400-00007D000000}"/>
              </a:ext>
            </a:extLst>
          </xdr:cNvPr>
          <xdr:cNvSpPr/>
        </xdr:nvSpPr>
        <xdr:spPr>
          <a:xfrm rot="21594301">
            <a:off x="2809874" y="3238534"/>
            <a:ext cx="252941"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WeW</a:t>
            </a:r>
          </a:p>
        </xdr:txBody>
      </xdr:sp>
      <xdr:sp macro="" textlink="">
        <xdr:nvSpPr>
          <xdr:cNvPr id="126" name="Tu" hidden="1">
            <a:extLst>
              <a:ext uri="{FF2B5EF4-FFF2-40B4-BE49-F238E27FC236}">
                <a16:creationId xmlns:a16="http://schemas.microsoft.com/office/drawing/2014/main" id="{00000000-0008-0000-0400-00007E000000}"/>
              </a:ext>
            </a:extLst>
          </xdr:cNvPr>
          <xdr:cNvSpPr/>
        </xdr:nvSpPr>
        <xdr:spPr>
          <a:xfrm rot="21594301">
            <a:off x="2547047" y="3238965"/>
            <a:ext cx="256585"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Tu</a:t>
            </a:r>
          </a:p>
        </xdr:txBody>
      </xdr:sp>
      <xdr:sp macro="" textlink="">
        <xdr:nvSpPr>
          <xdr:cNvPr id="127" name="Mo" hidden="1">
            <a:extLst>
              <a:ext uri="{FF2B5EF4-FFF2-40B4-BE49-F238E27FC236}">
                <a16:creationId xmlns:a16="http://schemas.microsoft.com/office/drawing/2014/main" id="{00000000-0008-0000-0400-00007F000000}"/>
              </a:ext>
            </a:extLst>
          </xdr:cNvPr>
          <xdr:cNvSpPr/>
        </xdr:nvSpPr>
        <xdr:spPr>
          <a:xfrm rot="21594301">
            <a:off x="2285672" y="3239403"/>
            <a:ext cx="252942"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l"/>
            <a:r>
              <a:rPr lang="en-US" sz="900" b="1" i="0" u="none" strike="noStrike">
                <a:solidFill>
                  <a:schemeClr val="tx1">
                    <a:lumMod val="85000"/>
                    <a:lumOff val="15000"/>
                  </a:schemeClr>
                </a:solidFill>
                <a:latin typeface="Tahoma" pitchFamily="34" charset="0"/>
                <a:cs typeface="Tahoma" pitchFamily="34" charset="0"/>
              </a:rPr>
              <a:t>Mo</a:t>
            </a:r>
          </a:p>
        </xdr:txBody>
      </xdr:sp>
      <xdr:sp macro="" textlink="">
        <xdr:nvSpPr>
          <xdr:cNvPr id="128" name="Su" hidden="1">
            <a:extLst>
              <a:ext uri="{FF2B5EF4-FFF2-40B4-BE49-F238E27FC236}">
                <a16:creationId xmlns:a16="http://schemas.microsoft.com/office/drawing/2014/main" id="{00000000-0008-0000-0400-000080000000}"/>
              </a:ext>
            </a:extLst>
          </xdr:cNvPr>
          <xdr:cNvSpPr/>
        </xdr:nvSpPr>
        <xdr:spPr>
          <a:xfrm rot="21594301">
            <a:off x="2025132" y="3239833"/>
            <a:ext cx="254654"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Su</a:t>
            </a:r>
          </a:p>
        </xdr:txBody>
      </xdr:sp>
      <xdr:pic macro="ShowSettings">
        <xdr:nvPicPr>
          <xdr:cNvPr id="129" name="SetBtn" hidden="1">
            <a:extLst>
              <a:ext uri="{FF2B5EF4-FFF2-40B4-BE49-F238E27FC236}">
                <a16:creationId xmlns:a16="http://schemas.microsoft.com/office/drawing/2014/main" id="{00000000-0008-0000-0400-00008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21594301">
            <a:off x="3778302" y="4664282"/>
            <a:ext cx="133992" cy="144340"/>
          </a:xfrm>
          <a:prstGeom prst="rect">
            <a:avLst/>
          </a:prstGeom>
        </xdr:spPr>
      </xdr:pic>
      <xdr:sp macro="CalCol1" textlink="">
        <xdr:nvSpPr>
          <xdr:cNvPr id="130" name="CalCol1" hidden="1">
            <a:extLst>
              <a:ext uri="{FF2B5EF4-FFF2-40B4-BE49-F238E27FC236}">
                <a16:creationId xmlns:a16="http://schemas.microsoft.com/office/drawing/2014/main" id="{00000000-0008-0000-0400-000082000000}"/>
              </a:ext>
            </a:extLst>
          </xdr:cNvPr>
          <xdr:cNvSpPr/>
        </xdr:nvSpPr>
        <xdr:spPr>
          <a:xfrm rot="21594301">
            <a:off x="2006777" y="4891964"/>
            <a:ext cx="126984" cy="133350"/>
          </a:xfrm>
          <a:prstGeom prst="ellipse">
            <a:avLst/>
          </a:prstGeom>
          <a:solidFill>
            <a:srgbClr val="EAEAE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2" textlink="">
        <xdr:nvSpPr>
          <xdr:cNvPr id="131" name="CalCol2" hidden="1">
            <a:extLst>
              <a:ext uri="{FF2B5EF4-FFF2-40B4-BE49-F238E27FC236}">
                <a16:creationId xmlns:a16="http://schemas.microsoft.com/office/drawing/2014/main" id="{00000000-0008-0000-0400-000083000000}"/>
              </a:ext>
            </a:extLst>
          </xdr:cNvPr>
          <xdr:cNvSpPr/>
        </xdr:nvSpPr>
        <xdr:spPr>
          <a:xfrm rot="21594301">
            <a:off x="2226650" y="4891599"/>
            <a:ext cx="126984" cy="133350"/>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3" textlink="">
        <xdr:nvSpPr>
          <xdr:cNvPr id="132" name="CalCol3" hidden="1">
            <a:extLst>
              <a:ext uri="{FF2B5EF4-FFF2-40B4-BE49-F238E27FC236}">
                <a16:creationId xmlns:a16="http://schemas.microsoft.com/office/drawing/2014/main" id="{00000000-0008-0000-0400-000084000000}"/>
              </a:ext>
            </a:extLst>
          </xdr:cNvPr>
          <xdr:cNvSpPr/>
        </xdr:nvSpPr>
        <xdr:spPr>
          <a:xfrm rot="21594301">
            <a:off x="2446523" y="4891235"/>
            <a:ext cx="127804" cy="133350"/>
          </a:xfrm>
          <a:prstGeom prst="ellipse">
            <a:avLst/>
          </a:prstGeom>
          <a:solidFill>
            <a:schemeClr val="tx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4" textlink="">
        <xdr:nvSpPr>
          <xdr:cNvPr id="133" name="CalCol4" hidden="1">
            <a:extLst>
              <a:ext uri="{FF2B5EF4-FFF2-40B4-BE49-F238E27FC236}">
                <a16:creationId xmlns:a16="http://schemas.microsoft.com/office/drawing/2014/main" id="{00000000-0008-0000-0400-000085000000}"/>
              </a:ext>
            </a:extLst>
          </xdr:cNvPr>
          <xdr:cNvSpPr/>
        </xdr:nvSpPr>
        <xdr:spPr>
          <a:xfrm rot="21594301">
            <a:off x="2667216" y="4890870"/>
            <a:ext cx="126984" cy="133350"/>
          </a:xfrm>
          <a:prstGeom prst="ellipse">
            <a:avLst/>
          </a:prstGeom>
          <a:solidFill>
            <a:schemeClr val="accent1">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5" textlink="">
        <xdr:nvSpPr>
          <xdr:cNvPr id="134" name="CalCol5" hidden="1">
            <a:extLst>
              <a:ext uri="{FF2B5EF4-FFF2-40B4-BE49-F238E27FC236}">
                <a16:creationId xmlns:a16="http://schemas.microsoft.com/office/drawing/2014/main" id="{00000000-0008-0000-0400-000086000000}"/>
              </a:ext>
            </a:extLst>
          </xdr:cNvPr>
          <xdr:cNvSpPr/>
        </xdr:nvSpPr>
        <xdr:spPr>
          <a:xfrm rot="21594301">
            <a:off x="2887090" y="4890505"/>
            <a:ext cx="126984" cy="133350"/>
          </a:xfrm>
          <a:prstGeom prst="ellipse">
            <a:avLst/>
          </a:prstGeom>
          <a:solidFill>
            <a:schemeClr val="accent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6" textlink="">
        <xdr:nvSpPr>
          <xdr:cNvPr id="135" name="CalCol6" hidden="1">
            <a:extLst>
              <a:ext uri="{FF2B5EF4-FFF2-40B4-BE49-F238E27FC236}">
                <a16:creationId xmlns:a16="http://schemas.microsoft.com/office/drawing/2014/main" id="{00000000-0008-0000-0400-000087000000}"/>
              </a:ext>
            </a:extLst>
          </xdr:cNvPr>
          <xdr:cNvSpPr/>
        </xdr:nvSpPr>
        <xdr:spPr>
          <a:xfrm rot="21594301">
            <a:off x="3107782" y="4890139"/>
            <a:ext cx="126984" cy="133350"/>
          </a:xfrm>
          <a:prstGeom prst="ellipse">
            <a:avLst/>
          </a:prstGeom>
          <a:solidFill>
            <a:schemeClr val="accent3">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7" textlink="">
        <xdr:nvSpPr>
          <xdr:cNvPr id="136" name="CalCol7" hidden="1">
            <a:extLst>
              <a:ext uri="{FF2B5EF4-FFF2-40B4-BE49-F238E27FC236}">
                <a16:creationId xmlns:a16="http://schemas.microsoft.com/office/drawing/2014/main" id="{00000000-0008-0000-0400-000088000000}"/>
              </a:ext>
            </a:extLst>
          </xdr:cNvPr>
          <xdr:cNvSpPr/>
        </xdr:nvSpPr>
        <xdr:spPr>
          <a:xfrm rot="21594301">
            <a:off x="3327656" y="4889775"/>
            <a:ext cx="126984" cy="133350"/>
          </a:xfrm>
          <a:prstGeom prst="ellipse">
            <a:avLst/>
          </a:prstGeom>
          <a:solidFill>
            <a:schemeClr val="accent4">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8" textlink="">
        <xdr:nvSpPr>
          <xdr:cNvPr id="137" name="CalCol8" hidden="1">
            <a:extLst>
              <a:ext uri="{FF2B5EF4-FFF2-40B4-BE49-F238E27FC236}">
                <a16:creationId xmlns:a16="http://schemas.microsoft.com/office/drawing/2014/main" id="{00000000-0008-0000-0400-000089000000}"/>
              </a:ext>
            </a:extLst>
          </xdr:cNvPr>
          <xdr:cNvSpPr/>
        </xdr:nvSpPr>
        <xdr:spPr>
          <a:xfrm rot="21594301">
            <a:off x="3547530" y="4889409"/>
            <a:ext cx="127802" cy="133350"/>
          </a:xfrm>
          <a:prstGeom prst="ellipse">
            <a:avLst/>
          </a:prstGeom>
          <a:solidFill>
            <a:schemeClr val="accent5">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9" textlink="">
        <xdr:nvSpPr>
          <xdr:cNvPr id="138" name="CalCol9" hidden="1">
            <a:extLst>
              <a:ext uri="{FF2B5EF4-FFF2-40B4-BE49-F238E27FC236}">
                <a16:creationId xmlns:a16="http://schemas.microsoft.com/office/drawing/2014/main" id="{00000000-0008-0000-0400-00008A000000}"/>
              </a:ext>
            </a:extLst>
          </xdr:cNvPr>
          <xdr:cNvSpPr/>
        </xdr:nvSpPr>
        <xdr:spPr>
          <a:xfrm rot="21594301">
            <a:off x="3768222" y="4889044"/>
            <a:ext cx="126984" cy="133350"/>
          </a:xfrm>
          <a:prstGeom prst="ellipse">
            <a:avLst/>
          </a:prstGeom>
          <a:solidFill>
            <a:schemeClr val="accent6">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6" name="PrevMonth" hidden="1">
            <a:extLst>
              <a:ext uri="{FF2B5EF4-FFF2-40B4-BE49-F238E27FC236}">
                <a16:creationId xmlns:a16="http://schemas.microsoft.com/office/drawing/2014/main" id="{2E733983-AC58-0D8D-42A8-1D755FD585D6}"/>
              </a:ext>
            </a:extLst>
          </xdr:cNvPr>
          <xdr:cNvGrpSpPr/>
        </xdr:nvGrpSpPr>
        <xdr:grpSpPr>
          <a:xfrm>
            <a:off x="2073455" y="3077922"/>
            <a:ext cx="101861" cy="109728"/>
            <a:chOff x="2073455" y="3077922"/>
            <a:chExt cx="101861" cy="109728"/>
          </a:xfrm>
        </xdr:grpSpPr>
        <xdr:sp macro="PrevMonth" textlink="">
          <xdr:nvSpPr>
            <xdr:cNvPr id="143" name="PrevRec" hidden="1">
              <a:extLst>
                <a:ext uri="{FF2B5EF4-FFF2-40B4-BE49-F238E27FC236}">
                  <a16:creationId xmlns:a16="http://schemas.microsoft.com/office/drawing/2014/main" id="{00000000-0008-0000-0400-00008F000000}"/>
                </a:ext>
              </a:extLst>
            </xdr:cNvPr>
            <xdr:cNvSpPr/>
          </xdr:nvSpPr>
          <xdr:spPr>
            <a:xfrm rot="21594301">
              <a:off x="2073455" y="3077922"/>
              <a:ext cx="101861" cy="109728"/>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PrevMonth" textlink="">
          <xdr:nvSpPr>
            <xdr:cNvPr id="144" name="PrevTri" hidden="1">
              <a:extLst>
                <a:ext uri="{FF2B5EF4-FFF2-40B4-BE49-F238E27FC236}">
                  <a16:creationId xmlns:a16="http://schemas.microsoft.com/office/drawing/2014/main" id="{00000000-0008-0000-0400-000090000000}"/>
                </a:ext>
              </a:extLst>
            </xdr:cNvPr>
            <xdr:cNvSpPr/>
          </xdr:nvSpPr>
          <xdr:spPr>
            <a:xfrm rot="16194301">
              <a:off x="2082553" y="3105604"/>
              <a:ext cx="72862" cy="54381"/>
            </a:xfrm>
            <a:prstGeom prs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nvGrpSpPr>
          <xdr:cNvPr id="5" name="NextMonth" hidden="1">
            <a:extLst>
              <a:ext uri="{FF2B5EF4-FFF2-40B4-BE49-F238E27FC236}">
                <a16:creationId xmlns:a16="http://schemas.microsoft.com/office/drawing/2014/main" id="{3BC1AE50-C773-B375-C396-7C97B54C6291}"/>
              </a:ext>
            </a:extLst>
          </xdr:cNvPr>
          <xdr:cNvGrpSpPr/>
        </xdr:nvGrpSpPr>
        <xdr:grpSpPr>
          <a:xfrm>
            <a:off x="3717737" y="3075196"/>
            <a:ext cx="101861" cy="109728"/>
            <a:chOff x="3717737" y="3075196"/>
            <a:chExt cx="101861" cy="109728"/>
          </a:xfrm>
        </xdr:grpSpPr>
        <xdr:sp macro="NextMonth" textlink="">
          <xdr:nvSpPr>
            <xdr:cNvPr id="141" name="NextRec" hidden="1">
              <a:extLst>
                <a:ext uri="{FF2B5EF4-FFF2-40B4-BE49-F238E27FC236}">
                  <a16:creationId xmlns:a16="http://schemas.microsoft.com/office/drawing/2014/main" id="{00000000-0008-0000-0400-00008D000000}"/>
                </a:ext>
              </a:extLst>
            </xdr:cNvPr>
            <xdr:cNvSpPr/>
          </xdr:nvSpPr>
          <xdr:spPr>
            <a:xfrm rot="21594301">
              <a:off x="3717737" y="3075196"/>
              <a:ext cx="101861" cy="109728"/>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NextMonth" textlink="">
          <xdr:nvSpPr>
            <xdr:cNvPr id="142" name="NextTri" hidden="1">
              <a:extLst>
                <a:ext uri="{FF2B5EF4-FFF2-40B4-BE49-F238E27FC236}">
                  <a16:creationId xmlns:a16="http://schemas.microsoft.com/office/drawing/2014/main" id="{00000000-0008-0000-0400-00008E000000}"/>
                </a:ext>
              </a:extLst>
            </xdr:cNvPr>
            <xdr:cNvSpPr/>
          </xdr:nvSpPr>
          <xdr:spPr>
            <a:xfrm rot="5394301">
              <a:off x="3735675" y="3102865"/>
              <a:ext cx="72862" cy="54381"/>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3</xdr:col>
      <xdr:colOff>782922</xdr:colOff>
      <xdr:row>21</xdr:row>
      <xdr:rowOff>219070</xdr:rowOff>
    </xdr:to>
    <xdr:grpSp>
      <xdr:nvGrpSpPr>
        <xdr:cNvPr id="25" name="Calendar" hidden="1">
          <a:extLst>
            <a:ext uri="{FF2B5EF4-FFF2-40B4-BE49-F238E27FC236}">
              <a16:creationId xmlns:a16="http://schemas.microsoft.com/office/drawing/2014/main" id="{8E9C1B3E-4A1E-99C1-FB23-3B648C92E72B}"/>
            </a:ext>
          </a:extLst>
        </xdr:cNvPr>
        <xdr:cNvGrpSpPr/>
      </xdr:nvGrpSpPr>
      <xdr:grpSpPr>
        <a:xfrm>
          <a:off x="1905000" y="2838450"/>
          <a:ext cx="2068797" cy="2247895"/>
          <a:chOff x="1905000" y="2838450"/>
          <a:chExt cx="2068797" cy="2247895"/>
        </a:xfrm>
      </xdr:grpSpPr>
      <xdr:sp macro="" textlink="">
        <xdr:nvSpPr>
          <xdr:cNvPr id="73" name="Settings" hidden="1">
            <a:extLst>
              <a:ext uri="{FF2B5EF4-FFF2-40B4-BE49-F238E27FC236}">
                <a16:creationId xmlns:a16="http://schemas.microsoft.com/office/drawing/2014/main" id="{00000000-0008-0000-0500-000049000000}"/>
              </a:ext>
            </a:extLst>
          </xdr:cNvPr>
          <xdr:cNvSpPr/>
        </xdr:nvSpPr>
        <xdr:spPr>
          <a:xfrm rot="21594301">
            <a:off x="1908735" y="4848220"/>
            <a:ext cx="2065062" cy="238125"/>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DayBtn40" textlink="CalPopUp!$F$6">
        <xdr:nvSpPr>
          <xdr:cNvPr id="74" name="40Day" hidden="1">
            <a:extLst>
              <a:ext uri="{FF2B5EF4-FFF2-40B4-BE49-F238E27FC236}">
                <a16:creationId xmlns:a16="http://schemas.microsoft.com/office/drawing/2014/main" id="{00000000-0008-0000-0500-00004A000000}"/>
              </a:ext>
            </a:extLst>
          </xdr:cNvPr>
          <xdr:cNvSpPr/>
        </xdr:nvSpPr>
        <xdr:spPr>
          <a:xfrm rot="21594301">
            <a:off x="3070997" y="4425961"/>
            <a:ext cx="259456"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4732FF0-CD77-422E-AA5E-852CE20D9DD5}"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41" textlink="CalPopUp!$G$6">
        <xdr:nvSpPr>
          <xdr:cNvPr id="75" name="41Day" hidden="1">
            <a:extLst>
              <a:ext uri="{FF2B5EF4-FFF2-40B4-BE49-F238E27FC236}">
                <a16:creationId xmlns:a16="http://schemas.microsoft.com/office/drawing/2014/main" id="{00000000-0008-0000-0500-00004B000000}"/>
              </a:ext>
            </a:extLst>
          </xdr:cNvPr>
          <xdr:cNvSpPr/>
        </xdr:nvSpPr>
        <xdr:spPr>
          <a:xfrm rot="21594301">
            <a:off x="3334927" y="4425527"/>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08286F21-5A76-4F8F-B391-527D7F2006E7}"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9" textlink="CalPopUp!$E$6">
        <xdr:nvSpPr>
          <xdr:cNvPr id="76" name="39Day" hidden="1">
            <a:extLst>
              <a:ext uri="{FF2B5EF4-FFF2-40B4-BE49-F238E27FC236}">
                <a16:creationId xmlns:a16="http://schemas.microsoft.com/office/drawing/2014/main" id="{00000000-0008-0000-0500-00004C000000}"/>
              </a:ext>
            </a:extLst>
          </xdr:cNvPr>
          <xdr:cNvSpPr/>
        </xdr:nvSpPr>
        <xdr:spPr>
          <a:xfrm rot="21594301">
            <a:off x="2811267" y="4426396"/>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B6C81C0-13B7-4592-8C45-82C48900C364}"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8" textlink="CalPopUp!$D$6">
        <xdr:nvSpPr>
          <xdr:cNvPr id="77" name="38Day" hidden="1">
            <a:extLst>
              <a:ext uri="{FF2B5EF4-FFF2-40B4-BE49-F238E27FC236}">
                <a16:creationId xmlns:a16="http://schemas.microsoft.com/office/drawing/2014/main" id="{00000000-0008-0000-0500-00004D000000}"/>
              </a:ext>
            </a:extLst>
          </xdr:cNvPr>
          <xdr:cNvSpPr/>
        </xdr:nvSpPr>
        <xdr:spPr>
          <a:xfrm rot="21594301">
            <a:off x="2549065" y="4426828"/>
            <a:ext cx="2559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AA28A05-9A2F-4FBF-A57D-CA0417F402C8}" type="TxLink">
              <a:rPr lang="en-US" sz="1000" b="0" i="0" u="none" strike="noStrike">
                <a:solidFill>
                  <a:srgbClr val="000000"/>
                </a:solidFill>
                <a:latin typeface="Arial"/>
                <a:cs typeface="Arial"/>
              </a:rPr>
              <a:pPr algn="r"/>
              <a:t> </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42" textlink="CalPopUp!$H$6">
        <xdr:nvSpPr>
          <xdr:cNvPr id="81" name="42Day" hidden="1">
            <a:extLst>
              <a:ext uri="{FF2B5EF4-FFF2-40B4-BE49-F238E27FC236}">
                <a16:creationId xmlns:a16="http://schemas.microsoft.com/office/drawing/2014/main" id="{00000000-0008-0000-0500-000051000000}"/>
              </a:ext>
            </a:extLst>
          </xdr:cNvPr>
          <xdr:cNvSpPr/>
        </xdr:nvSpPr>
        <xdr:spPr>
          <a:xfrm rot="21594301">
            <a:off x="3595924" y="4425092"/>
            <a:ext cx="258958"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AEF1F97-39B7-4B0B-89E3-75D3C13F9CB8}"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7" textlink="CalPopUp!$C$6">
        <xdr:nvSpPr>
          <xdr:cNvPr id="82" name="37Day" hidden="1">
            <a:extLst>
              <a:ext uri="{FF2B5EF4-FFF2-40B4-BE49-F238E27FC236}">
                <a16:creationId xmlns:a16="http://schemas.microsoft.com/office/drawing/2014/main" id="{00000000-0008-0000-0500-000052000000}"/>
              </a:ext>
            </a:extLst>
          </xdr:cNvPr>
          <xdr:cNvSpPr/>
        </xdr:nvSpPr>
        <xdr:spPr>
          <a:xfrm rot="21594301">
            <a:off x="2286595" y="4427265"/>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D7EDE1F-6734-4EB5-9155-CC720BDC06D1}"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6" textlink="CalPopUp!$B$6">
        <xdr:nvSpPr>
          <xdr:cNvPr id="83" name="36Day" hidden="1">
            <a:extLst>
              <a:ext uri="{FF2B5EF4-FFF2-40B4-BE49-F238E27FC236}">
                <a16:creationId xmlns:a16="http://schemas.microsoft.com/office/drawing/2014/main" id="{00000000-0008-0000-0500-000053000000}"/>
              </a:ext>
            </a:extLst>
          </xdr:cNvPr>
          <xdr:cNvSpPr/>
        </xdr:nvSpPr>
        <xdr:spPr>
          <a:xfrm rot="21594301">
            <a:off x="2025817" y="4427698"/>
            <a:ext cx="25488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9DE875A-6B41-4D5E-B254-C1114C1078F8}"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84" name="CalBack" hidden="1">
            <a:extLst>
              <a:ext uri="{FF2B5EF4-FFF2-40B4-BE49-F238E27FC236}">
                <a16:creationId xmlns:a16="http://schemas.microsoft.com/office/drawing/2014/main" id="{00000000-0008-0000-0500-000054000000}"/>
              </a:ext>
            </a:extLst>
          </xdr:cNvPr>
          <xdr:cNvSpPr/>
        </xdr:nvSpPr>
        <xdr:spPr>
          <a:xfrm rot="21594301">
            <a:off x="1905000" y="2838450"/>
            <a:ext cx="2065062" cy="2000250"/>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CalPopUp!$A$5">
        <xdr:nvSpPr>
          <xdr:cNvPr id="85" name="MonthYear" hidden="1">
            <a:extLst>
              <a:ext uri="{FF2B5EF4-FFF2-40B4-BE49-F238E27FC236}">
                <a16:creationId xmlns:a16="http://schemas.microsoft.com/office/drawing/2014/main" id="{00000000-0008-0000-0500-000055000000}"/>
              </a:ext>
            </a:extLst>
          </xdr:cNvPr>
          <xdr:cNvSpPr txBox="1"/>
        </xdr:nvSpPr>
        <xdr:spPr>
          <a:xfrm rot="21594301">
            <a:off x="2187485" y="3038954"/>
            <a:ext cx="150076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ctr"/>
            <a:fld id="{70C014F5-3D6F-4BDA-B745-4C6AC57382F1}" type="TxLink">
              <a:rPr lang="en-US" sz="1000" b="0" i="0" u="none" strike="noStrike">
                <a:solidFill>
                  <a:srgbClr val="000000"/>
                </a:solidFill>
                <a:latin typeface="Arial"/>
                <a:cs typeface="Arial"/>
              </a:rPr>
              <a:pPr algn="ctr"/>
              <a:t>March 2023</a:t>
            </a:fld>
            <a:endParaRPr lang="en-US" sz="1100" b="1">
              <a:solidFill>
                <a:schemeClr val="tx1">
                  <a:lumMod val="75000"/>
                  <a:lumOff val="25000"/>
                </a:schemeClr>
              </a:solidFill>
            </a:endParaRPr>
          </a:p>
        </xdr:txBody>
      </xdr:sp>
      <xdr:sp macro="" textlink="">
        <xdr:nvSpPr>
          <xdr:cNvPr id="86" name="CalBorder" hidden="1">
            <a:extLst>
              <a:ext uri="{FF2B5EF4-FFF2-40B4-BE49-F238E27FC236}">
                <a16:creationId xmlns:a16="http://schemas.microsoft.com/office/drawing/2014/main" id="{00000000-0008-0000-0500-000056000000}"/>
              </a:ext>
            </a:extLst>
          </xdr:cNvPr>
          <xdr:cNvSpPr/>
        </xdr:nvSpPr>
        <xdr:spPr>
          <a:xfrm rot="21594301">
            <a:off x="2009403" y="3009596"/>
            <a:ext cx="1859215" cy="163243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DayBtn1" textlink="CalPopUp!$B$1">
        <xdr:nvSpPr>
          <xdr:cNvPr id="87" name="1Day" hidden="1">
            <a:extLst>
              <a:ext uri="{FF2B5EF4-FFF2-40B4-BE49-F238E27FC236}">
                <a16:creationId xmlns:a16="http://schemas.microsoft.com/office/drawing/2014/main" id="{00000000-0008-0000-0500-000057000000}"/>
              </a:ext>
            </a:extLst>
          </xdr:cNvPr>
          <xdr:cNvSpPr/>
        </xdr:nvSpPr>
        <xdr:spPr>
          <a:xfrm rot="21594301">
            <a:off x="2024074" y="3440783"/>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427820D-1A29-42A1-A6AC-A949CD904319}"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 textlink="CalPopUp!$D$1">
        <xdr:nvSpPr>
          <xdr:cNvPr id="88" name="3Day" hidden="1">
            <a:extLst>
              <a:ext uri="{FF2B5EF4-FFF2-40B4-BE49-F238E27FC236}">
                <a16:creationId xmlns:a16="http://schemas.microsoft.com/office/drawing/2014/main" id="{00000000-0008-0000-0500-000058000000}"/>
              </a:ext>
            </a:extLst>
          </xdr:cNvPr>
          <xdr:cNvSpPr/>
        </xdr:nvSpPr>
        <xdr:spPr>
          <a:xfrm rot="21594301">
            <a:off x="2546851" y="3439915"/>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ACDA18A-FCE2-445C-AD4D-02E018054D67}" type="TxLink">
              <a:rPr lang="en-US" sz="1000" b="0" i="0" u="none" strike="noStrike">
                <a:solidFill>
                  <a:srgbClr val="000000"/>
                </a:solidFill>
                <a:latin typeface="Arial"/>
                <a:cs typeface="Arial"/>
              </a:rPr>
              <a:pPr algn="r"/>
              <a:t> </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14" textlink="CalPopUp!$H$2">
        <xdr:nvSpPr>
          <xdr:cNvPr id="89" name="14Day" hidden="1">
            <a:extLst>
              <a:ext uri="{FF2B5EF4-FFF2-40B4-BE49-F238E27FC236}">
                <a16:creationId xmlns:a16="http://schemas.microsoft.com/office/drawing/2014/main" id="{00000000-0008-0000-0500-000059000000}"/>
              </a:ext>
            </a:extLst>
          </xdr:cNvPr>
          <xdr:cNvSpPr/>
        </xdr:nvSpPr>
        <xdr:spPr>
          <a:xfrm rot="21594301">
            <a:off x="3591592" y="3635152"/>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2C1E35B-F917-4FC8-A00C-5372B1FCE03E}" type="TxLink">
              <a:rPr lang="en-US" sz="1000" b="0" i="0" u="none" strike="noStrike">
                <a:solidFill>
                  <a:srgbClr val="000000"/>
                </a:solidFill>
                <a:latin typeface="Arial"/>
                <a:cs typeface="Arial"/>
              </a:rPr>
              <a:pPr algn="r"/>
              <a:t>11</a:t>
            </a:fld>
            <a:endParaRPr lang="en-US" sz="900" b="0">
              <a:solidFill>
                <a:schemeClr val="tx1">
                  <a:lumMod val="85000"/>
                  <a:lumOff val="15000"/>
                </a:schemeClr>
              </a:solidFill>
              <a:latin typeface="Tahoma" pitchFamily="34" charset="0"/>
              <a:cs typeface="Tahoma" pitchFamily="34" charset="0"/>
            </a:endParaRPr>
          </a:p>
        </xdr:txBody>
      </xdr:sp>
      <xdr:sp macro="DayBtn7" textlink="CalPopUp!$H$1">
        <xdr:nvSpPr>
          <xdr:cNvPr id="90" name="7Day" hidden="1">
            <a:extLst>
              <a:ext uri="{FF2B5EF4-FFF2-40B4-BE49-F238E27FC236}">
                <a16:creationId xmlns:a16="http://schemas.microsoft.com/office/drawing/2014/main" id="{00000000-0008-0000-0500-00005A000000}"/>
              </a:ext>
            </a:extLst>
          </xdr:cNvPr>
          <xdr:cNvSpPr/>
        </xdr:nvSpPr>
        <xdr:spPr>
          <a:xfrm rot="21594301">
            <a:off x="3591266" y="3438182"/>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A1329D3-1FD4-4032-8FB0-3CCBD033280C}" type="TxLink">
              <a:rPr lang="en-US" sz="1000" b="0" i="0" u="none" strike="noStrike">
                <a:solidFill>
                  <a:srgbClr val="000000"/>
                </a:solidFill>
                <a:latin typeface="Arial"/>
                <a:cs typeface="Arial"/>
              </a:rPr>
              <a:pPr algn="r"/>
              <a:t>4</a:t>
            </a:fld>
            <a:endParaRPr lang="en-US" sz="900" b="0">
              <a:solidFill>
                <a:schemeClr val="tx1">
                  <a:lumMod val="85000"/>
                  <a:lumOff val="15000"/>
                </a:schemeClr>
              </a:solidFill>
              <a:latin typeface="Tahoma" pitchFamily="34" charset="0"/>
              <a:cs typeface="Tahoma" pitchFamily="34" charset="0"/>
            </a:endParaRPr>
          </a:p>
        </xdr:txBody>
      </xdr:sp>
      <xdr:sp macro="DayBtn4" textlink="CalPopUp!$E$1">
        <xdr:nvSpPr>
          <xdr:cNvPr id="91" name="4Day" hidden="1">
            <a:extLst>
              <a:ext uri="{FF2B5EF4-FFF2-40B4-BE49-F238E27FC236}">
                <a16:creationId xmlns:a16="http://schemas.microsoft.com/office/drawing/2014/main" id="{00000000-0008-0000-0500-00005B000000}"/>
              </a:ext>
            </a:extLst>
          </xdr:cNvPr>
          <xdr:cNvSpPr/>
        </xdr:nvSpPr>
        <xdr:spPr>
          <a:xfrm rot="21594301">
            <a:off x="2808816" y="3439483"/>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5909243-7049-454B-B9A6-C76841FC6A26}" type="TxLink">
              <a:rPr lang="en-US" sz="1000" b="0" i="0" u="none" strike="noStrike">
                <a:solidFill>
                  <a:srgbClr val="000000"/>
                </a:solidFill>
                <a:latin typeface="Arial"/>
                <a:cs typeface="Arial"/>
              </a:rPr>
              <a:pPr algn="r"/>
              <a:t>1</a:t>
            </a:fld>
            <a:endParaRPr lang="en-US" sz="900" b="0">
              <a:solidFill>
                <a:schemeClr val="tx1">
                  <a:lumMod val="85000"/>
                  <a:lumOff val="15000"/>
                </a:schemeClr>
              </a:solidFill>
              <a:latin typeface="Tahoma" pitchFamily="34" charset="0"/>
              <a:cs typeface="Tahoma" pitchFamily="34" charset="0"/>
            </a:endParaRPr>
          </a:p>
        </xdr:txBody>
      </xdr:sp>
      <xdr:sp macro="DayBtn2" textlink="CalPopUp!$C$1">
        <xdr:nvSpPr>
          <xdr:cNvPr id="92" name="2Day" hidden="1">
            <a:extLst>
              <a:ext uri="{FF2B5EF4-FFF2-40B4-BE49-F238E27FC236}">
                <a16:creationId xmlns:a16="http://schemas.microsoft.com/office/drawing/2014/main" id="{00000000-0008-0000-0500-00005C000000}"/>
              </a:ext>
            </a:extLst>
          </xdr:cNvPr>
          <xdr:cNvSpPr/>
        </xdr:nvSpPr>
        <xdr:spPr>
          <a:xfrm rot="21594301">
            <a:off x="2284615" y="3440352"/>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5484F1B-B4F3-4DFD-A8AA-10BF4609367B}"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5" textlink="CalPopUp!$F$1">
        <xdr:nvSpPr>
          <xdr:cNvPr id="93" name="5Day" hidden="1">
            <a:extLst>
              <a:ext uri="{FF2B5EF4-FFF2-40B4-BE49-F238E27FC236}">
                <a16:creationId xmlns:a16="http://schemas.microsoft.com/office/drawing/2014/main" id="{00000000-0008-0000-0500-00005D000000}"/>
              </a:ext>
            </a:extLst>
          </xdr:cNvPr>
          <xdr:cNvSpPr/>
        </xdr:nvSpPr>
        <xdr:spPr>
          <a:xfrm rot="21594301">
            <a:off x="3066810" y="3439051"/>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02C3B28-4F7E-41B4-BC5F-CACB2A4196A3}" type="TxLink">
              <a:rPr lang="en-US" sz="1000" b="0" i="0" u="none" strike="noStrike">
                <a:solidFill>
                  <a:srgbClr val="000000"/>
                </a:solidFill>
                <a:latin typeface="Arial"/>
                <a:cs typeface="Arial"/>
              </a:rPr>
              <a:pPr algn="r"/>
              <a:t>2</a:t>
            </a:fld>
            <a:endParaRPr lang="en-US" sz="900" b="0">
              <a:solidFill>
                <a:schemeClr val="tx1">
                  <a:lumMod val="85000"/>
                  <a:lumOff val="15000"/>
                </a:schemeClr>
              </a:solidFill>
              <a:latin typeface="Tahoma" pitchFamily="34" charset="0"/>
              <a:cs typeface="Tahoma" pitchFamily="34" charset="0"/>
            </a:endParaRPr>
          </a:p>
        </xdr:txBody>
      </xdr:sp>
      <xdr:sp macro="DayBtn8" textlink="CalPopUp!$B$2">
        <xdr:nvSpPr>
          <xdr:cNvPr id="94" name="8Day" hidden="1">
            <a:extLst>
              <a:ext uri="{FF2B5EF4-FFF2-40B4-BE49-F238E27FC236}">
                <a16:creationId xmlns:a16="http://schemas.microsoft.com/office/drawing/2014/main" id="{00000000-0008-0000-0500-00005E000000}"/>
              </a:ext>
            </a:extLst>
          </xdr:cNvPr>
          <xdr:cNvSpPr/>
        </xdr:nvSpPr>
        <xdr:spPr>
          <a:xfrm rot="21594301">
            <a:off x="2024401" y="3637753"/>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601443D-99E4-46B4-B913-81291C82D3D3}" type="TxLink">
              <a:rPr lang="en-US" sz="1000" b="0" i="0" u="none" strike="noStrike">
                <a:solidFill>
                  <a:srgbClr val="000000"/>
                </a:solidFill>
                <a:latin typeface="Arial"/>
                <a:cs typeface="Arial"/>
              </a:rPr>
              <a:pPr algn="r"/>
              <a:t>5</a:t>
            </a:fld>
            <a:endParaRPr lang="en-US" sz="900" b="0">
              <a:solidFill>
                <a:schemeClr val="tx1">
                  <a:lumMod val="85000"/>
                  <a:lumOff val="15000"/>
                </a:schemeClr>
              </a:solidFill>
              <a:latin typeface="Tahoma" pitchFamily="34" charset="0"/>
              <a:cs typeface="Tahoma" pitchFamily="34" charset="0"/>
            </a:endParaRPr>
          </a:p>
        </xdr:txBody>
      </xdr:sp>
      <xdr:sp macro="DayBtn10" textlink="CalPopUp!$D$2">
        <xdr:nvSpPr>
          <xdr:cNvPr id="95" name="10Day" hidden="1">
            <a:extLst>
              <a:ext uri="{FF2B5EF4-FFF2-40B4-BE49-F238E27FC236}">
                <a16:creationId xmlns:a16="http://schemas.microsoft.com/office/drawing/2014/main" id="{00000000-0008-0000-0500-00005F000000}"/>
              </a:ext>
            </a:extLst>
          </xdr:cNvPr>
          <xdr:cNvSpPr/>
        </xdr:nvSpPr>
        <xdr:spPr>
          <a:xfrm rot="21594301">
            <a:off x="2547177" y="3636886"/>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C51CD67-1158-4B05-9F07-9FF84D93DD3E}" type="TxLink">
              <a:rPr lang="en-US" sz="1000" b="0" i="0" u="none" strike="noStrike">
                <a:solidFill>
                  <a:srgbClr val="000000"/>
                </a:solidFill>
                <a:latin typeface="Arial"/>
                <a:cs typeface="Arial"/>
              </a:rPr>
              <a:pPr algn="r"/>
              <a:t>7</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6" textlink="CalPopUp!$G$1">
        <xdr:nvSpPr>
          <xdr:cNvPr id="96" name="6Day" hidden="1">
            <a:extLst>
              <a:ext uri="{FF2B5EF4-FFF2-40B4-BE49-F238E27FC236}">
                <a16:creationId xmlns:a16="http://schemas.microsoft.com/office/drawing/2014/main" id="{00000000-0008-0000-0500-000060000000}"/>
              </a:ext>
            </a:extLst>
          </xdr:cNvPr>
          <xdr:cNvSpPr/>
        </xdr:nvSpPr>
        <xdr:spPr>
          <a:xfrm rot="21594301">
            <a:off x="3330503" y="3438617"/>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A2485B2-67D1-49A9-82F6-8001D2AF0D9F}" type="TxLink">
              <a:rPr lang="en-US" sz="1000" b="0" i="0" u="none" strike="noStrike">
                <a:solidFill>
                  <a:srgbClr val="000000"/>
                </a:solidFill>
                <a:latin typeface="Arial"/>
                <a:cs typeface="Arial"/>
              </a:rPr>
              <a:pPr algn="r"/>
              <a:t>3</a:t>
            </a:fld>
            <a:endParaRPr lang="en-US" sz="900" b="0">
              <a:solidFill>
                <a:schemeClr val="tx1">
                  <a:lumMod val="85000"/>
                  <a:lumOff val="15000"/>
                </a:schemeClr>
              </a:solidFill>
              <a:latin typeface="Tahoma" pitchFamily="34" charset="0"/>
              <a:cs typeface="Tahoma" pitchFamily="34" charset="0"/>
            </a:endParaRPr>
          </a:p>
        </xdr:txBody>
      </xdr:sp>
      <xdr:sp macro="DayBtn13" textlink="CalPopUp!$G$2">
        <xdr:nvSpPr>
          <xdr:cNvPr id="97" name="13Day" hidden="1">
            <a:extLst>
              <a:ext uri="{FF2B5EF4-FFF2-40B4-BE49-F238E27FC236}">
                <a16:creationId xmlns:a16="http://schemas.microsoft.com/office/drawing/2014/main" id="{00000000-0008-0000-0500-000061000000}"/>
              </a:ext>
            </a:extLst>
          </xdr:cNvPr>
          <xdr:cNvSpPr/>
        </xdr:nvSpPr>
        <xdr:spPr>
          <a:xfrm rot="21594301">
            <a:off x="3330830" y="3635588"/>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B37A6AC-0648-4520-9D6F-99B9DC49159A}" type="TxLink">
              <a:rPr lang="en-US" sz="1000" b="0" i="0" u="none" strike="noStrike">
                <a:solidFill>
                  <a:srgbClr val="000000"/>
                </a:solidFill>
                <a:latin typeface="Arial"/>
                <a:cs typeface="Arial"/>
              </a:rPr>
              <a:pPr algn="r"/>
              <a:t>10</a:t>
            </a:fld>
            <a:endParaRPr lang="en-US" sz="900" b="0">
              <a:solidFill>
                <a:schemeClr val="tx1">
                  <a:lumMod val="85000"/>
                  <a:lumOff val="15000"/>
                </a:schemeClr>
              </a:solidFill>
              <a:latin typeface="Tahoma" pitchFamily="34" charset="0"/>
              <a:cs typeface="Tahoma" pitchFamily="34" charset="0"/>
            </a:endParaRPr>
          </a:p>
        </xdr:txBody>
      </xdr:sp>
      <xdr:sp macro="DayBtn11" textlink="CalPopUp!$E$2">
        <xdr:nvSpPr>
          <xdr:cNvPr id="98" name="11Day" hidden="1">
            <a:extLst>
              <a:ext uri="{FF2B5EF4-FFF2-40B4-BE49-F238E27FC236}">
                <a16:creationId xmlns:a16="http://schemas.microsoft.com/office/drawing/2014/main" id="{00000000-0008-0000-0500-000062000000}"/>
              </a:ext>
            </a:extLst>
          </xdr:cNvPr>
          <xdr:cNvSpPr/>
        </xdr:nvSpPr>
        <xdr:spPr>
          <a:xfrm rot="21594301">
            <a:off x="2809143" y="3636452"/>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A21C547-FB04-44D4-A9A4-B88687306097}" type="TxLink">
              <a:rPr lang="en-US" sz="1000" b="0" i="0" u="none" strike="noStrike">
                <a:solidFill>
                  <a:srgbClr val="000000"/>
                </a:solidFill>
                <a:latin typeface="Arial"/>
                <a:cs typeface="Arial"/>
              </a:rPr>
              <a:pPr algn="r"/>
              <a:t>8</a:t>
            </a:fld>
            <a:endParaRPr lang="en-US" sz="900" b="0">
              <a:solidFill>
                <a:schemeClr val="tx1">
                  <a:lumMod val="85000"/>
                  <a:lumOff val="15000"/>
                </a:schemeClr>
              </a:solidFill>
              <a:latin typeface="Tahoma" pitchFamily="34" charset="0"/>
              <a:cs typeface="Tahoma" pitchFamily="34" charset="0"/>
            </a:endParaRPr>
          </a:p>
        </xdr:txBody>
      </xdr:sp>
      <xdr:sp macro="DayBtn9" textlink="CalPopUp!$C$2">
        <xdr:nvSpPr>
          <xdr:cNvPr id="99" name="9Day" hidden="1">
            <a:extLst>
              <a:ext uri="{FF2B5EF4-FFF2-40B4-BE49-F238E27FC236}">
                <a16:creationId xmlns:a16="http://schemas.microsoft.com/office/drawing/2014/main" id="{00000000-0008-0000-0500-000063000000}"/>
              </a:ext>
            </a:extLst>
          </xdr:cNvPr>
          <xdr:cNvSpPr/>
        </xdr:nvSpPr>
        <xdr:spPr>
          <a:xfrm rot="21594301">
            <a:off x="2284941" y="3637321"/>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CEFC7A8-55C8-427F-BC10-EDB8257FDDB3}" type="TxLink">
              <a:rPr lang="en-US" sz="1000" b="0" i="0" u="none" strike="noStrike">
                <a:solidFill>
                  <a:srgbClr val="000000"/>
                </a:solidFill>
                <a:latin typeface="Arial"/>
                <a:cs typeface="Arial"/>
              </a:rPr>
              <a:pPr algn="r"/>
              <a:t>6</a:t>
            </a:fld>
            <a:endParaRPr lang="en-US" sz="900" b="0">
              <a:solidFill>
                <a:schemeClr val="tx1">
                  <a:lumMod val="85000"/>
                  <a:lumOff val="15000"/>
                </a:schemeClr>
              </a:solidFill>
              <a:latin typeface="Tahoma" pitchFamily="34" charset="0"/>
              <a:cs typeface="Tahoma" pitchFamily="34" charset="0"/>
            </a:endParaRPr>
          </a:p>
        </xdr:txBody>
      </xdr:sp>
      <xdr:sp macro="DayBtn12" textlink="CalPopUp!$F$2">
        <xdr:nvSpPr>
          <xdr:cNvPr id="100" name="12Day" hidden="1">
            <a:extLst>
              <a:ext uri="{FF2B5EF4-FFF2-40B4-BE49-F238E27FC236}">
                <a16:creationId xmlns:a16="http://schemas.microsoft.com/office/drawing/2014/main" id="{00000000-0008-0000-0500-000064000000}"/>
              </a:ext>
            </a:extLst>
          </xdr:cNvPr>
          <xdr:cNvSpPr/>
        </xdr:nvSpPr>
        <xdr:spPr>
          <a:xfrm rot="21594301">
            <a:off x="3067138" y="3636020"/>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DEEEE41-F6BD-4BF5-93F5-81885CCE051D}" type="TxLink">
              <a:rPr lang="en-US" sz="1000" b="0" i="0" u="none" strike="noStrike">
                <a:solidFill>
                  <a:srgbClr val="000000"/>
                </a:solidFill>
                <a:latin typeface="Arial"/>
                <a:cs typeface="Arial"/>
              </a:rPr>
              <a:pPr algn="r"/>
              <a:t>9</a:t>
            </a:fld>
            <a:endParaRPr lang="en-US" sz="900" b="0">
              <a:solidFill>
                <a:schemeClr val="tx1">
                  <a:lumMod val="85000"/>
                  <a:lumOff val="15000"/>
                </a:schemeClr>
              </a:solidFill>
              <a:latin typeface="Tahoma" pitchFamily="34" charset="0"/>
              <a:cs typeface="Tahoma" pitchFamily="34" charset="0"/>
            </a:endParaRPr>
          </a:p>
        </xdr:txBody>
      </xdr:sp>
      <xdr:sp macro="DayBtn15" textlink="CalPopUp!$B$3">
        <xdr:nvSpPr>
          <xdr:cNvPr id="101" name="15Day" hidden="1">
            <a:extLst>
              <a:ext uri="{FF2B5EF4-FFF2-40B4-BE49-F238E27FC236}">
                <a16:creationId xmlns:a16="http://schemas.microsoft.com/office/drawing/2014/main" id="{00000000-0008-0000-0500-000065000000}"/>
              </a:ext>
            </a:extLst>
          </xdr:cNvPr>
          <xdr:cNvSpPr/>
        </xdr:nvSpPr>
        <xdr:spPr>
          <a:xfrm rot="21594301">
            <a:off x="2024727" y="3834816"/>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30C0966-DDD4-4101-A60C-282556F95AB4}" type="TxLink">
              <a:rPr lang="en-US" sz="1000" b="0" i="0" u="none" strike="noStrike">
                <a:solidFill>
                  <a:srgbClr val="000000"/>
                </a:solidFill>
                <a:latin typeface="Arial"/>
                <a:cs typeface="Arial"/>
              </a:rPr>
              <a:pPr algn="r"/>
              <a:t>12</a:t>
            </a:fld>
            <a:endParaRPr lang="en-US" sz="900" b="0">
              <a:solidFill>
                <a:schemeClr val="tx1">
                  <a:lumMod val="85000"/>
                  <a:lumOff val="15000"/>
                </a:schemeClr>
              </a:solidFill>
              <a:latin typeface="Tahoma" pitchFamily="34" charset="0"/>
              <a:cs typeface="Tahoma" pitchFamily="34" charset="0"/>
            </a:endParaRPr>
          </a:p>
        </xdr:txBody>
      </xdr:sp>
      <xdr:sp macro="DayBtn17" textlink="CalPopUp!$D$3">
        <xdr:nvSpPr>
          <xdr:cNvPr id="102" name="17Day" hidden="1">
            <a:extLst>
              <a:ext uri="{FF2B5EF4-FFF2-40B4-BE49-F238E27FC236}">
                <a16:creationId xmlns:a16="http://schemas.microsoft.com/office/drawing/2014/main" id="{00000000-0008-0000-0500-000066000000}"/>
              </a:ext>
            </a:extLst>
          </xdr:cNvPr>
          <xdr:cNvSpPr/>
        </xdr:nvSpPr>
        <xdr:spPr>
          <a:xfrm rot="21594301">
            <a:off x="2547504" y="3833948"/>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AE99929-17C7-4F89-BBB9-1C98E7ADBF22}" type="TxLink">
              <a:rPr lang="en-US" sz="1000" b="0" i="0" u="none" strike="noStrike">
                <a:solidFill>
                  <a:srgbClr val="000000"/>
                </a:solidFill>
                <a:latin typeface="Arial"/>
                <a:cs typeface="Arial"/>
              </a:rPr>
              <a:pPr algn="r"/>
              <a:t>14</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0" textlink="CalPopUp!$G$3">
        <xdr:nvSpPr>
          <xdr:cNvPr id="103" name="20Day" hidden="1">
            <a:extLst>
              <a:ext uri="{FF2B5EF4-FFF2-40B4-BE49-F238E27FC236}">
                <a16:creationId xmlns:a16="http://schemas.microsoft.com/office/drawing/2014/main" id="{00000000-0008-0000-0500-000067000000}"/>
              </a:ext>
            </a:extLst>
          </xdr:cNvPr>
          <xdr:cNvSpPr/>
        </xdr:nvSpPr>
        <xdr:spPr>
          <a:xfrm rot="21594301">
            <a:off x="3331157" y="3832651"/>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39DAC58-82CC-4EC8-AEE7-863A216E3E77}" type="TxLink">
              <a:rPr lang="en-US" sz="1000" b="0" i="0" u="none" strike="noStrike">
                <a:solidFill>
                  <a:srgbClr val="000000"/>
                </a:solidFill>
                <a:latin typeface="Arial"/>
                <a:cs typeface="Arial"/>
              </a:rPr>
              <a:pPr algn="r"/>
              <a:t>17</a:t>
            </a:fld>
            <a:endParaRPr lang="en-US" sz="900" b="0">
              <a:solidFill>
                <a:schemeClr val="tx1">
                  <a:lumMod val="85000"/>
                  <a:lumOff val="15000"/>
                </a:schemeClr>
              </a:solidFill>
              <a:latin typeface="Tahoma" pitchFamily="34" charset="0"/>
              <a:cs typeface="Tahoma" pitchFamily="34" charset="0"/>
            </a:endParaRPr>
          </a:p>
        </xdr:txBody>
      </xdr:sp>
      <xdr:sp macro="DayBtn21" textlink="CalPopUp!$H$3">
        <xdr:nvSpPr>
          <xdr:cNvPr id="104" name="21Day" hidden="1">
            <a:extLst>
              <a:ext uri="{FF2B5EF4-FFF2-40B4-BE49-F238E27FC236}">
                <a16:creationId xmlns:a16="http://schemas.microsoft.com/office/drawing/2014/main" id="{00000000-0008-0000-0500-000068000000}"/>
              </a:ext>
            </a:extLst>
          </xdr:cNvPr>
          <xdr:cNvSpPr/>
        </xdr:nvSpPr>
        <xdr:spPr>
          <a:xfrm rot="21594301">
            <a:off x="3591919" y="3832214"/>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783D836-EB04-42CC-9832-F33B20E1394A}" type="TxLink">
              <a:rPr lang="en-US" sz="1000" b="0" i="0" u="none" strike="noStrike">
                <a:solidFill>
                  <a:srgbClr val="000000"/>
                </a:solidFill>
                <a:latin typeface="Arial"/>
                <a:cs typeface="Arial"/>
              </a:rPr>
              <a:pPr algn="r"/>
              <a:t>18</a:t>
            </a:fld>
            <a:endParaRPr lang="en-US" sz="900" b="0">
              <a:solidFill>
                <a:schemeClr val="tx1">
                  <a:lumMod val="85000"/>
                  <a:lumOff val="15000"/>
                </a:schemeClr>
              </a:solidFill>
              <a:latin typeface="Tahoma" pitchFamily="34" charset="0"/>
              <a:cs typeface="Tahoma" pitchFamily="34" charset="0"/>
            </a:endParaRPr>
          </a:p>
        </xdr:txBody>
      </xdr:sp>
      <xdr:sp macro="DayBtn18" textlink="CalPopUp!$E$3">
        <xdr:nvSpPr>
          <xdr:cNvPr id="105" name="18Day" hidden="1">
            <a:extLst>
              <a:ext uri="{FF2B5EF4-FFF2-40B4-BE49-F238E27FC236}">
                <a16:creationId xmlns:a16="http://schemas.microsoft.com/office/drawing/2014/main" id="{00000000-0008-0000-0500-000069000000}"/>
              </a:ext>
            </a:extLst>
          </xdr:cNvPr>
          <xdr:cNvSpPr/>
        </xdr:nvSpPr>
        <xdr:spPr>
          <a:xfrm rot="21594301">
            <a:off x="2809470" y="3833517"/>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DECA2F7-BDD3-4F93-B584-5B7F4F53E7F3}" type="TxLink">
              <a:rPr lang="en-US" sz="1000" b="0" i="0" u="none" strike="noStrike">
                <a:solidFill>
                  <a:srgbClr val="000000"/>
                </a:solidFill>
                <a:latin typeface="Arial"/>
                <a:cs typeface="Arial"/>
              </a:rPr>
              <a:pPr algn="r"/>
              <a:t>15</a:t>
            </a:fld>
            <a:endParaRPr lang="en-US" sz="900" b="0">
              <a:solidFill>
                <a:schemeClr val="tx1">
                  <a:lumMod val="85000"/>
                  <a:lumOff val="15000"/>
                </a:schemeClr>
              </a:solidFill>
              <a:latin typeface="Tahoma" pitchFamily="34" charset="0"/>
              <a:cs typeface="Tahoma" pitchFamily="34" charset="0"/>
            </a:endParaRPr>
          </a:p>
        </xdr:txBody>
      </xdr:sp>
      <xdr:sp macro="DayBtn16" textlink="CalPopUp!$C$3">
        <xdr:nvSpPr>
          <xdr:cNvPr id="106" name="16Day" hidden="1">
            <a:extLst>
              <a:ext uri="{FF2B5EF4-FFF2-40B4-BE49-F238E27FC236}">
                <a16:creationId xmlns:a16="http://schemas.microsoft.com/office/drawing/2014/main" id="{00000000-0008-0000-0500-00006A000000}"/>
              </a:ext>
            </a:extLst>
          </xdr:cNvPr>
          <xdr:cNvSpPr/>
        </xdr:nvSpPr>
        <xdr:spPr>
          <a:xfrm rot="21594301">
            <a:off x="2285269" y="3834385"/>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3A54BB6-2EDA-4B64-B694-EC61AB5E3001}" type="TxLink">
              <a:rPr lang="en-US" sz="1000" b="0" i="0" u="none" strike="noStrike">
                <a:solidFill>
                  <a:srgbClr val="000000"/>
                </a:solidFill>
                <a:latin typeface="Arial"/>
                <a:cs typeface="Arial"/>
              </a:rPr>
              <a:pPr algn="r"/>
              <a:t>13</a:t>
            </a:fld>
            <a:endParaRPr lang="en-US" sz="900" b="0">
              <a:solidFill>
                <a:schemeClr val="tx1">
                  <a:lumMod val="85000"/>
                  <a:lumOff val="15000"/>
                </a:schemeClr>
              </a:solidFill>
              <a:latin typeface="Tahoma" pitchFamily="34" charset="0"/>
              <a:cs typeface="Tahoma" pitchFamily="34" charset="0"/>
            </a:endParaRPr>
          </a:p>
        </xdr:txBody>
      </xdr:sp>
      <xdr:sp macro="DayBtn19" textlink="CalPopUp!$F$3">
        <xdr:nvSpPr>
          <xdr:cNvPr id="107" name="19Day" hidden="1">
            <a:extLst>
              <a:ext uri="{FF2B5EF4-FFF2-40B4-BE49-F238E27FC236}">
                <a16:creationId xmlns:a16="http://schemas.microsoft.com/office/drawing/2014/main" id="{00000000-0008-0000-0500-00006B000000}"/>
              </a:ext>
            </a:extLst>
          </xdr:cNvPr>
          <xdr:cNvSpPr/>
        </xdr:nvSpPr>
        <xdr:spPr>
          <a:xfrm rot="21594301">
            <a:off x="3067465" y="3833084"/>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BF13E62-BC5A-4DC9-9B5B-5FD1964EB8DF}" type="TxLink">
              <a:rPr lang="en-US" sz="1000" b="0" i="0" u="none" strike="noStrike">
                <a:solidFill>
                  <a:srgbClr val="000000"/>
                </a:solidFill>
                <a:latin typeface="Arial"/>
                <a:cs typeface="Arial"/>
              </a:rPr>
              <a:pPr algn="r"/>
              <a:t>16</a:t>
            </a:fld>
            <a:endParaRPr lang="en-US" sz="900" b="0">
              <a:solidFill>
                <a:schemeClr val="tx1">
                  <a:lumMod val="85000"/>
                  <a:lumOff val="15000"/>
                </a:schemeClr>
              </a:solidFill>
              <a:latin typeface="Tahoma" pitchFamily="34" charset="0"/>
              <a:cs typeface="Tahoma" pitchFamily="34" charset="0"/>
            </a:endParaRPr>
          </a:p>
        </xdr:txBody>
      </xdr:sp>
      <xdr:sp macro="DayBtn22" textlink="CalPopUp!$B$4">
        <xdr:nvSpPr>
          <xdr:cNvPr id="108" name="22Day" hidden="1">
            <a:extLst>
              <a:ext uri="{FF2B5EF4-FFF2-40B4-BE49-F238E27FC236}">
                <a16:creationId xmlns:a16="http://schemas.microsoft.com/office/drawing/2014/main" id="{00000000-0008-0000-0500-00006C000000}"/>
              </a:ext>
            </a:extLst>
          </xdr:cNvPr>
          <xdr:cNvSpPr/>
        </xdr:nvSpPr>
        <xdr:spPr>
          <a:xfrm rot="21594301">
            <a:off x="2025055" y="4032119"/>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17A12B0-8D7B-4A01-BE66-0D5DBCBC83FF}" type="TxLink">
              <a:rPr lang="en-US" sz="1000" b="0" i="0" u="none" strike="noStrike">
                <a:solidFill>
                  <a:srgbClr val="000000"/>
                </a:solidFill>
                <a:latin typeface="Arial"/>
                <a:cs typeface="Arial"/>
              </a:rPr>
              <a:pPr algn="r"/>
              <a:t>19</a:t>
            </a:fld>
            <a:endParaRPr lang="en-US" sz="900" b="0">
              <a:solidFill>
                <a:schemeClr val="tx1">
                  <a:lumMod val="85000"/>
                  <a:lumOff val="15000"/>
                </a:schemeClr>
              </a:solidFill>
              <a:latin typeface="Tahoma" pitchFamily="34" charset="0"/>
              <a:cs typeface="Tahoma" pitchFamily="34" charset="0"/>
            </a:endParaRPr>
          </a:p>
        </xdr:txBody>
      </xdr:sp>
      <xdr:sp macro="DayBtn24" textlink="CalPopUp!$D$4">
        <xdr:nvSpPr>
          <xdr:cNvPr id="109" name="24Day" hidden="1">
            <a:extLst>
              <a:ext uri="{FF2B5EF4-FFF2-40B4-BE49-F238E27FC236}">
                <a16:creationId xmlns:a16="http://schemas.microsoft.com/office/drawing/2014/main" id="{00000000-0008-0000-0500-00006D000000}"/>
              </a:ext>
            </a:extLst>
          </xdr:cNvPr>
          <xdr:cNvSpPr/>
        </xdr:nvSpPr>
        <xdr:spPr>
          <a:xfrm rot="21594301">
            <a:off x="2547831" y="4031252"/>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3D9D630-9E80-4B12-B26E-0EF0EFEE9A20}" type="TxLink">
              <a:rPr lang="en-US" sz="1000" b="0" i="0" u="none" strike="noStrike">
                <a:solidFill>
                  <a:srgbClr val="000000"/>
                </a:solidFill>
                <a:latin typeface="Arial"/>
                <a:cs typeface="Arial"/>
              </a:rPr>
              <a:pPr algn="r"/>
              <a:t>21</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6" textlink="CalPopUp!$F$4">
        <xdr:nvSpPr>
          <xdr:cNvPr id="110" name="26Day" hidden="1">
            <a:extLst>
              <a:ext uri="{FF2B5EF4-FFF2-40B4-BE49-F238E27FC236}">
                <a16:creationId xmlns:a16="http://schemas.microsoft.com/office/drawing/2014/main" id="{00000000-0008-0000-0500-00006E000000}"/>
              </a:ext>
            </a:extLst>
          </xdr:cNvPr>
          <xdr:cNvSpPr/>
        </xdr:nvSpPr>
        <xdr:spPr>
          <a:xfrm rot="21594301">
            <a:off x="3067790" y="4030386"/>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FBF16DC-EFD4-4AF2-BC42-F6AB191F594E}" type="TxLink">
              <a:rPr lang="en-US" sz="1000" b="0" i="0" u="none" strike="noStrike">
                <a:solidFill>
                  <a:srgbClr val="000000"/>
                </a:solidFill>
                <a:latin typeface="Arial"/>
                <a:cs typeface="Arial"/>
              </a:rPr>
              <a:pPr algn="r"/>
              <a:t>23</a:t>
            </a:fld>
            <a:endParaRPr lang="en-US" sz="900" b="0">
              <a:solidFill>
                <a:schemeClr val="tx1">
                  <a:lumMod val="85000"/>
                  <a:lumOff val="15000"/>
                </a:schemeClr>
              </a:solidFill>
              <a:latin typeface="Tahoma" pitchFamily="34" charset="0"/>
              <a:cs typeface="Tahoma" pitchFamily="34" charset="0"/>
            </a:endParaRPr>
          </a:p>
        </xdr:txBody>
      </xdr:sp>
      <xdr:sp macro="DayBtn27" textlink="CalPopUp!$G$4">
        <xdr:nvSpPr>
          <xdr:cNvPr id="111" name="27Day" hidden="1">
            <a:extLst>
              <a:ext uri="{FF2B5EF4-FFF2-40B4-BE49-F238E27FC236}">
                <a16:creationId xmlns:a16="http://schemas.microsoft.com/office/drawing/2014/main" id="{00000000-0008-0000-0500-00006F000000}"/>
              </a:ext>
            </a:extLst>
          </xdr:cNvPr>
          <xdr:cNvSpPr/>
        </xdr:nvSpPr>
        <xdr:spPr>
          <a:xfrm rot="21594301">
            <a:off x="3331484" y="4029952"/>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C6975A9-6686-4029-9A4C-C6C0851452DA}" type="TxLink">
              <a:rPr lang="en-US" sz="1000" b="0" i="0" u="none" strike="noStrike">
                <a:solidFill>
                  <a:srgbClr val="000000"/>
                </a:solidFill>
                <a:latin typeface="Arial"/>
                <a:cs typeface="Arial"/>
              </a:rPr>
              <a:pPr algn="r"/>
              <a:t>24</a:t>
            </a:fld>
            <a:endParaRPr lang="en-US" sz="900" b="0">
              <a:solidFill>
                <a:schemeClr val="tx1">
                  <a:lumMod val="85000"/>
                  <a:lumOff val="15000"/>
                </a:schemeClr>
              </a:solidFill>
              <a:latin typeface="Tahoma" pitchFamily="34" charset="0"/>
              <a:cs typeface="Tahoma" pitchFamily="34" charset="0"/>
            </a:endParaRPr>
          </a:p>
        </xdr:txBody>
      </xdr:sp>
      <xdr:sp macro="DayBtn25" textlink="CalPopUp!$E$4">
        <xdr:nvSpPr>
          <xdr:cNvPr id="112" name="25Day" hidden="1">
            <a:extLst>
              <a:ext uri="{FF2B5EF4-FFF2-40B4-BE49-F238E27FC236}">
                <a16:creationId xmlns:a16="http://schemas.microsoft.com/office/drawing/2014/main" id="{00000000-0008-0000-0500-000070000000}"/>
              </a:ext>
            </a:extLst>
          </xdr:cNvPr>
          <xdr:cNvSpPr/>
        </xdr:nvSpPr>
        <xdr:spPr>
          <a:xfrm rot="21594301">
            <a:off x="2809797" y="4030818"/>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E732370-37E1-4E08-AAB9-EEE128B4FB3F}" type="TxLink">
              <a:rPr lang="en-US" sz="1000" b="0" i="0" u="none" strike="noStrike">
                <a:solidFill>
                  <a:srgbClr val="000000"/>
                </a:solidFill>
                <a:latin typeface="Arial"/>
                <a:cs typeface="Arial"/>
              </a:rPr>
              <a:pPr algn="r"/>
              <a:t>22</a:t>
            </a:fld>
            <a:endParaRPr lang="en-US" sz="900" b="0">
              <a:solidFill>
                <a:schemeClr val="tx1">
                  <a:lumMod val="85000"/>
                  <a:lumOff val="15000"/>
                </a:schemeClr>
              </a:solidFill>
              <a:latin typeface="Tahoma" pitchFamily="34" charset="0"/>
              <a:cs typeface="Tahoma" pitchFamily="34" charset="0"/>
            </a:endParaRPr>
          </a:p>
        </xdr:txBody>
      </xdr:sp>
      <xdr:sp macro="DayBtn23" textlink="CalPopUp!$C$4">
        <xdr:nvSpPr>
          <xdr:cNvPr id="113" name="23Day" hidden="1">
            <a:extLst>
              <a:ext uri="{FF2B5EF4-FFF2-40B4-BE49-F238E27FC236}">
                <a16:creationId xmlns:a16="http://schemas.microsoft.com/office/drawing/2014/main" id="{00000000-0008-0000-0500-000071000000}"/>
              </a:ext>
            </a:extLst>
          </xdr:cNvPr>
          <xdr:cNvSpPr/>
        </xdr:nvSpPr>
        <xdr:spPr>
          <a:xfrm rot="21594301">
            <a:off x="2285595" y="4031687"/>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AE1743D-EED0-48B9-BE59-B4FBEFB4469B}" type="TxLink">
              <a:rPr lang="en-US" sz="1000" b="0" i="0" u="none" strike="noStrike">
                <a:solidFill>
                  <a:srgbClr val="000000"/>
                </a:solidFill>
                <a:latin typeface="Arial"/>
                <a:cs typeface="Arial"/>
              </a:rPr>
              <a:pPr algn="r"/>
              <a:t>20</a:t>
            </a:fld>
            <a:endParaRPr lang="en-US" sz="900" b="0">
              <a:solidFill>
                <a:schemeClr val="tx1">
                  <a:lumMod val="85000"/>
                  <a:lumOff val="15000"/>
                </a:schemeClr>
              </a:solidFill>
              <a:latin typeface="Tahoma" pitchFamily="34" charset="0"/>
              <a:cs typeface="Tahoma" pitchFamily="34" charset="0"/>
            </a:endParaRPr>
          </a:p>
        </xdr:txBody>
      </xdr:sp>
      <xdr:sp macro="DayBtn28" textlink="CalPopUp!$H$4">
        <xdr:nvSpPr>
          <xdr:cNvPr id="114" name="28Day" hidden="1">
            <a:extLst>
              <a:ext uri="{FF2B5EF4-FFF2-40B4-BE49-F238E27FC236}">
                <a16:creationId xmlns:a16="http://schemas.microsoft.com/office/drawing/2014/main" id="{00000000-0008-0000-0500-000072000000}"/>
              </a:ext>
            </a:extLst>
          </xdr:cNvPr>
          <xdr:cNvSpPr/>
        </xdr:nvSpPr>
        <xdr:spPr>
          <a:xfrm rot="21594301">
            <a:off x="3592246" y="4029517"/>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8C46C5E-BB05-49F5-BD52-5C48CF41750E}" type="TxLink">
              <a:rPr lang="en-US" sz="1000" b="0" i="0" u="none" strike="noStrike">
                <a:solidFill>
                  <a:srgbClr val="000000"/>
                </a:solidFill>
                <a:latin typeface="Arial"/>
                <a:cs typeface="Arial"/>
              </a:rPr>
              <a:pPr algn="r"/>
              <a:t>25</a:t>
            </a:fld>
            <a:endParaRPr lang="en-US" sz="900" b="0">
              <a:solidFill>
                <a:schemeClr val="tx1">
                  <a:lumMod val="85000"/>
                  <a:lumOff val="15000"/>
                </a:schemeClr>
              </a:solidFill>
              <a:latin typeface="Tahoma" pitchFamily="34" charset="0"/>
              <a:cs typeface="Tahoma" pitchFamily="34" charset="0"/>
            </a:endParaRPr>
          </a:p>
        </xdr:txBody>
      </xdr:sp>
      <xdr:sp macro="DayBtn29" textlink="CalPopUp!$B$5">
        <xdr:nvSpPr>
          <xdr:cNvPr id="115" name="29Day" hidden="1">
            <a:extLst>
              <a:ext uri="{FF2B5EF4-FFF2-40B4-BE49-F238E27FC236}">
                <a16:creationId xmlns:a16="http://schemas.microsoft.com/office/drawing/2014/main" id="{00000000-0008-0000-0500-000073000000}"/>
              </a:ext>
            </a:extLst>
          </xdr:cNvPr>
          <xdr:cNvSpPr/>
        </xdr:nvSpPr>
        <xdr:spPr>
          <a:xfrm rot="21594301">
            <a:off x="2025383" y="4230395"/>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04DFF99-7E15-452D-98B0-C8A638961A2B}" type="TxLink">
              <a:rPr lang="en-US" sz="1000" b="0" i="0" u="none" strike="noStrike">
                <a:solidFill>
                  <a:srgbClr val="000000"/>
                </a:solidFill>
                <a:latin typeface="Arial"/>
                <a:cs typeface="Arial"/>
              </a:rPr>
              <a:pPr algn="r"/>
              <a:t>26</a:t>
            </a:fld>
            <a:endParaRPr lang="en-US" sz="900" b="0">
              <a:solidFill>
                <a:schemeClr val="tx1">
                  <a:lumMod val="85000"/>
                  <a:lumOff val="15000"/>
                </a:schemeClr>
              </a:solidFill>
              <a:latin typeface="Tahoma" pitchFamily="34" charset="0"/>
              <a:cs typeface="Tahoma" pitchFamily="34" charset="0"/>
            </a:endParaRPr>
          </a:p>
        </xdr:txBody>
      </xdr:sp>
      <xdr:sp macro="DayBtn31" textlink="CalPopUp!$D$5">
        <xdr:nvSpPr>
          <xdr:cNvPr id="116" name="31Day" hidden="1">
            <a:extLst>
              <a:ext uri="{FF2B5EF4-FFF2-40B4-BE49-F238E27FC236}">
                <a16:creationId xmlns:a16="http://schemas.microsoft.com/office/drawing/2014/main" id="{00000000-0008-0000-0500-000074000000}"/>
              </a:ext>
            </a:extLst>
          </xdr:cNvPr>
          <xdr:cNvSpPr/>
        </xdr:nvSpPr>
        <xdr:spPr>
          <a:xfrm rot="21594301">
            <a:off x="2548160" y="4229528"/>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FE7195E-D3A3-4F6A-88BE-C1E6624F2599}" type="TxLink">
              <a:rPr lang="en-US" sz="1000" b="0" i="0" u="none" strike="noStrike">
                <a:solidFill>
                  <a:srgbClr val="000000"/>
                </a:solidFill>
                <a:latin typeface="Arial"/>
                <a:cs typeface="Arial"/>
              </a:rPr>
              <a:pPr algn="r"/>
              <a:t>28</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34" textlink="CalPopUp!$G$5">
        <xdr:nvSpPr>
          <xdr:cNvPr id="117" name="34Day" hidden="1">
            <a:extLst>
              <a:ext uri="{FF2B5EF4-FFF2-40B4-BE49-F238E27FC236}">
                <a16:creationId xmlns:a16="http://schemas.microsoft.com/office/drawing/2014/main" id="{00000000-0008-0000-0500-000075000000}"/>
              </a:ext>
            </a:extLst>
          </xdr:cNvPr>
          <xdr:cNvSpPr/>
        </xdr:nvSpPr>
        <xdr:spPr>
          <a:xfrm rot="21594301">
            <a:off x="3333311" y="4228228"/>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9F5F38E-F1D9-45BC-9946-AE58C1BE6AD5}" type="TxLink">
              <a:rPr lang="en-US" sz="1000" b="0" i="0" u="none" strike="noStrike">
                <a:solidFill>
                  <a:srgbClr val="000000"/>
                </a:solidFill>
                <a:latin typeface="Arial"/>
                <a:cs typeface="Arial"/>
              </a:rPr>
              <a:pPr algn="r"/>
              <a:t>31</a:t>
            </a:fld>
            <a:endParaRPr lang="en-US" sz="900" b="0">
              <a:solidFill>
                <a:schemeClr val="tx1">
                  <a:lumMod val="85000"/>
                  <a:lumOff val="15000"/>
                </a:schemeClr>
              </a:solidFill>
              <a:latin typeface="Tahoma" pitchFamily="34" charset="0"/>
              <a:cs typeface="Tahoma" pitchFamily="34" charset="0"/>
            </a:endParaRPr>
          </a:p>
        </xdr:txBody>
      </xdr:sp>
      <xdr:sp macro="DayBtn35" textlink="CalPopUp!$H$5">
        <xdr:nvSpPr>
          <xdr:cNvPr id="118" name="35Day" hidden="1">
            <a:extLst>
              <a:ext uri="{FF2B5EF4-FFF2-40B4-BE49-F238E27FC236}">
                <a16:creationId xmlns:a16="http://schemas.microsoft.com/office/drawing/2014/main" id="{00000000-0008-0000-0500-000076000000}"/>
              </a:ext>
            </a:extLst>
          </xdr:cNvPr>
          <xdr:cNvSpPr/>
        </xdr:nvSpPr>
        <xdr:spPr>
          <a:xfrm rot="21594301">
            <a:off x="3594074" y="4227792"/>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BAACDEE-F3F7-4EBE-9926-DDC4C54D21E5}"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2" textlink="CalPopUp!$E$5">
        <xdr:nvSpPr>
          <xdr:cNvPr id="119" name="32Day" hidden="1">
            <a:extLst>
              <a:ext uri="{FF2B5EF4-FFF2-40B4-BE49-F238E27FC236}">
                <a16:creationId xmlns:a16="http://schemas.microsoft.com/office/drawing/2014/main" id="{00000000-0008-0000-0500-000077000000}"/>
              </a:ext>
            </a:extLst>
          </xdr:cNvPr>
          <xdr:cNvSpPr/>
        </xdr:nvSpPr>
        <xdr:spPr>
          <a:xfrm rot="21594301">
            <a:off x="2810125" y="4229096"/>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0A4BFC9-67E7-4F36-AF2E-62F159783748}" type="TxLink">
              <a:rPr lang="en-US" sz="1000" b="0" i="0" u="none" strike="noStrike">
                <a:solidFill>
                  <a:srgbClr val="000000"/>
                </a:solidFill>
                <a:latin typeface="Arial"/>
                <a:cs typeface="Arial"/>
              </a:rPr>
              <a:pPr algn="r"/>
              <a:t>29</a:t>
            </a:fld>
            <a:endParaRPr lang="en-US" sz="900" b="0">
              <a:solidFill>
                <a:schemeClr val="tx1">
                  <a:lumMod val="85000"/>
                  <a:lumOff val="15000"/>
                </a:schemeClr>
              </a:solidFill>
              <a:latin typeface="Tahoma" pitchFamily="34" charset="0"/>
              <a:cs typeface="Tahoma" pitchFamily="34" charset="0"/>
            </a:endParaRPr>
          </a:p>
        </xdr:txBody>
      </xdr:sp>
      <xdr:sp macro="DayBtn30" textlink="CalPopUp!$C$5">
        <xdr:nvSpPr>
          <xdr:cNvPr id="120" name="30Day" hidden="1">
            <a:extLst>
              <a:ext uri="{FF2B5EF4-FFF2-40B4-BE49-F238E27FC236}">
                <a16:creationId xmlns:a16="http://schemas.microsoft.com/office/drawing/2014/main" id="{00000000-0008-0000-0500-000078000000}"/>
              </a:ext>
            </a:extLst>
          </xdr:cNvPr>
          <xdr:cNvSpPr/>
        </xdr:nvSpPr>
        <xdr:spPr>
          <a:xfrm rot="21594301">
            <a:off x="2285924" y="4229965"/>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AA6FAD7-89AB-441B-B979-E2FB8F5D586B}" type="TxLink">
              <a:rPr lang="en-US" sz="1000" b="0" i="0" u="none" strike="noStrike">
                <a:solidFill>
                  <a:srgbClr val="000000"/>
                </a:solidFill>
                <a:latin typeface="Arial"/>
                <a:cs typeface="Arial"/>
              </a:rPr>
              <a:pPr algn="r"/>
              <a:t>27</a:t>
            </a:fld>
            <a:endParaRPr lang="en-US" sz="900" b="0">
              <a:solidFill>
                <a:schemeClr val="tx1">
                  <a:lumMod val="85000"/>
                  <a:lumOff val="15000"/>
                </a:schemeClr>
              </a:solidFill>
              <a:latin typeface="Tahoma" pitchFamily="34" charset="0"/>
              <a:cs typeface="Tahoma" pitchFamily="34" charset="0"/>
            </a:endParaRPr>
          </a:p>
        </xdr:txBody>
      </xdr:sp>
      <xdr:sp macro="DayBtn33" textlink="CalPopUp!$F$5">
        <xdr:nvSpPr>
          <xdr:cNvPr id="121" name="33Day" hidden="1">
            <a:extLst>
              <a:ext uri="{FF2B5EF4-FFF2-40B4-BE49-F238E27FC236}">
                <a16:creationId xmlns:a16="http://schemas.microsoft.com/office/drawing/2014/main" id="{00000000-0008-0000-0500-000079000000}"/>
              </a:ext>
            </a:extLst>
          </xdr:cNvPr>
          <xdr:cNvSpPr/>
        </xdr:nvSpPr>
        <xdr:spPr>
          <a:xfrm rot="21594301">
            <a:off x="3069618" y="4228661"/>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18F045B-808B-41F4-82BD-88303D08414C}" type="TxLink">
              <a:rPr lang="en-US" sz="1000" b="0" i="0" u="none" strike="noStrike">
                <a:solidFill>
                  <a:srgbClr val="000000"/>
                </a:solidFill>
                <a:latin typeface="Arial"/>
                <a:cs typeface="Arial"/>
              </a:rPr>
              <a:pPr algn="r"/>
              <a:t>30</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122" name="Sa" hidden="1">
            <a:extLst>
              <a:ext uri="{FF2B5EF4-FFF2-40B4-BE49-F238E27FC236}">
                <a16:creationId xmlns:a16="http://schemas.microsoft.com/office/drawing/2014/main" id="{00000000-0008-0000-0500-00007A000000}"/>
              </a:ext>
            </a:extLst>
          </xdr:cNvPr>
          <xdr:cNvSpPr/>
        </xdr:nvSpPr>
        <xdr:spPr>
          <a:xfrm rot="21594301">
            <a:off x="3592324" y="3237231"/>
            <a:ext cx="258725"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Sa</a:t>
            </a:r>
          </a:p>
        </xdr:txBody>
      </xdr:sp>
      <xdr:sp macro="" textlink="">
        <xdr:nvSpPr>
          <xdr:cNvPr id="123" name="Fr" hidden="1">
            <a:extLst>
              <a:ext uri="{FF2B5EF4-FFF2-40B4-BE49-F238E27FC236}">
                <a16:creationId xmlns:a16="http://schemas.microsoft.com/office/drawing/2014/main" id="{00000000-0008-0000-0500-00007B000000}"/>
              </a:ext>
            </a:extLst>
          </xdr:cNvPr>
          <xdr:cNvSpPr/>
        </xdr:nvSpPr>
        <xdr:spPr>
          <a:xfrm rot="21594301">
            <a:off x="3331561" y="3237668"/>
            <a:ext cx="253803"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Fr</a:t>
            </a:r>
          </a:p>
        </xdr:txBody>
      </xdr:sp>
      <xdr:sp macro="" textlink="">
        <xdr:nvSpPr>
          <xdr:cNvPr id="124" name="Th" hidden="1">
            <a:extLst>
              <a:ext uri="{FF2B5EF4-FFF2-40B4-BE49-F238E27FC236}">
                <a16:creationId xmlns:a16="http://schemas.microsoft.com/office/drawing/2014/main" id="{00000000-0008-0000-0500-00007C000000}"/>
              </a:ext>
            </a:extLst>
          </xdr:cNvPr>
          <xdr:cNvSpPr/>
        </xdr:nvSpPr>
        <xdr:spPr>
          <a:xfrm rot="21594301">
            <a:off x="3067007" y="3238101"/>
            <a:ext cx="259587"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Th</a:t>
            </a:r>
          </a:p>
        </xdr:txBody>
      </xdr:sp>
      <xdr:sp macro="" textlink="">
        <xdr:nvSpPr>
          <xdr:cNvPr id="125" name="We" hidden="1">
            <a:extLst>
              <a:ext uri="{FF2B5EF4-FFF2-40B4-BE49-F238E27FC236}">
                <a16:creationId xmlns:a16="http://schemas.microsoft.com/office/drawing/2014/main" id="{00000000-0008-0000-0500-00007D000000}"/>
              </a:ext>
            </a:extLst>
          </xdr:cNvPr>
          <xdr:cNvSpPr/>
        </xdr:nvSpPr>
        <xdr:spPr>
          <a:xfrm rot="21594301">
            <a:off x="2809874" y="3238534"/>
            <a:ext cx="252941"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WeW</a:t>
            </a:r>
          </a:p>
        </xdr:txBody>
      </xdr:sp>
      <xdr:sp macro="" textlink="">
        <xdr:nvSpPr>
          <xdr:cNvPr id="126" name="Tu" hidden="1">
            <a:extLst>
              <a:ext uri="{FF2B5EF4-FFF2-40B4-BE49-F238E27FC236}">
                <a16:creationId xmlns:a16="http://schemas.microsoft.com/office/drawing/2014/main" id="{00000000-0008-0000-0500-00007E000000}"/>
              </a:ext>
            </a:extLst>
          </xdr:cNvPr>
          <xdr:cNvSpPr/>
        </xdr:nvSpPr>
        <xdr:spPr>
          <a:xfrm rot="21594301">
            <a:off x="2547047" y="3238965"/>
            <a:ext cx="256585"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Tu</a:t>
            </a:r>
          </a:p>
        </xdr:txBody>
      </xdr:sp>
      <xdr:sp macro="" textlink="">
        <xdr:nvSpPr>
          <xdr:cNvPr id="127" name="Mo" hidden="1">
            <a:extLst>
              <a:ext uri="{FF2B5EF4-FFF2-40B4-BE49-F238E27FC236}">
                <a16:creationId xmlns:a16="http://schemas.microsoft.com/office/drawing/2014/main" id="{00000000-0008-0000-0500-00007F000000}"/>
              </a:ext>
            </a:extLst>
          </xdr:cNvPr>
          <xdr:cNvSpPr/>
        </xdr:nvSpPr>
        <xdr:spPr>
          <a:xfrm rot="21594301">
            <a:off x="2285672" y="3239403"/>
            <a:ext cx="252942"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l"/>
            <a:r>
              <a:rPr lang="en-US" sz="900" b="1" i="0" u="none" strike="noStrike">
                <a:solidFill>
                  <a:schemeClr val="tx1">
                    <a:lumMod val="85000"/>
                    <a:lumOff val="15000"/>
                  </a:schemeClr>
                </a:solidFill>
                <a:latin typeface="Tahoma" pitchFamily="34" charset="0"/>
                <a:cs typeface="Tahoma" pitchFamily="34" charset="0"/>
              </a:rPr>
              <a:t>Mo</a:t>
            </a:r>
          </a:p>
        </xdr:txBody>
      </xdr:sp>
      <xdr:sp macro="" textlink="">
        <xdr:nvSpPr>
          <xdr:cNvPr id="128" name="Su" hidden="1">
            <a:extLst>
              <a:ext uri="{FF2B5EF4-FFF2-40B4-BE49-F238E27FC236}">
                <a16:creationId xmlns:a16="http://schemas.microsoft.com/office/drawing/2014/main" id="{00000000-0008-0000-0500-000080000000}"/>
              </a:ext>
            </a:extLst>
          </xdr:cNvPr>
          <xdr:cNvSpPr/>
        </xdr:nvSpPr>
        <xdr:spPr>
          <a:xfrm rot="21594301">
            <a:off x="2025132" y="3239833"/>
            <a:ext cx="254654"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Su</a:t>
            </a:r>
          </a:p>
        </xdr:txBody>
      </xdr:sp>
      <xdr:pic macro="ShowSettings">
        <xdr:nvPicPr>
          <xdr:cNvPr id="129" name="SetBtn" hidden="1">
            <a:extLst>
              <a:ext uri="{FF2B5EF4-FFF2-40B4-BE49-F238E27FC236}">
                <a16:creationId xmlns:a16="http://schemas.microsoft.com/office/drawing/2014/main" id="{00000000-0008-0000-0500-00008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21594301">
            <a:off x="3778302" y="4664282"/>
            <a:ext cx="133992" cy="144340"/>
          </a:xfrm>
          <a:prstGeom prst="rect">
            <a:avLst/>
          </a:prstGeom>
        </xdr:spPr>
      </xdr:pic>
      <xdr:sp macro="CalCol1" textlink="">
        <xdr:nvSpPr>
          <xdr:cNvPr id="130" name="CalCol1" hidden="1">
            <a:extLst>
              <a:ext uri="{FF2B5EF4-FFF2-40B4-BE49-F238E27FC236}">
                <a16:creationId xmlns:a16="http://schemas.microsoft.com/office/drawing/2014/main" id="{00000000-0008-0000-0500-000082000000}"/>
              </a:ext>
            </a:extLst>
          </xdr:cNvPr>
          <xdr:cNvSpPr/>
        </xdr:nvSpPr>
        <xdr:spPr>
          <a:xfrm rot="21594301">
            <a:off x="2006777" y="4891964"/>
            <a:ext cx="126984" cy="133350"/>
          </a:xfrm>
          <a:prstGeom prst="ellipse">
            <a:avLst/>
          </a:prstGeom>
          <a:solidFill>
            <a:srgbClr val="EAEAE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2" textlink="">
        <xdr:nvSpPr>
          <xdr:cNvPr id="131" name="CalCol2" hidden="1">
            <a:extLst>
              <a:ext uri="{FF2B5EF4-FFF2-40B4-BE49-F238E27FC236}">
                <a16:creationId xmlns:a16="http://schemas.microsoft.com/office/drawing/2014/main" id="{00000000-0008-0000-0500-000083000000}"/>
              </a:ext>
            </a:extLst>
          </xdr:cNvPr>
          <xdr:cNvSpPr/>
        </xdr:nvSpPr>
        <xdr:spPr>
          <a:xfrm rot="21594301">
            <a:off x="2226650" y="4891599"/>
            <a:ext cx="126984" cy="133350"/>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3" textlink="">
        <xdr:nvSpPr>
          <xdr:cNvPr id="132" name="CalCol3" hidden="1">
            <a:extLst>
              <a:ext uri="{FF2B5EF4-FFF2-40B4-BE49-F238E27FC236}">
                <a16:creationId xmlns:a16="http://schemas.microsoft.com/office/drawing/2014/main" id="{00000000-0008-0000-0500-000084000000}"/>
              </a:ext>
            </a:extLst>
          </xdr:cNvPr>
          <xdr:cNvSpPr/>
        </xdr:nvSpPr>
        <xdr:spPr>
          <a:xfrm rot="21594301">
            <a:off x="2446523" y="4891235"/>
            <a:ext cx="127804" cy="133350"/>
          </a:xfrm>
          <a:prstGeom prst="ellipse">
            <a:avLst/>
          </a:prstGeom>
          <a:solidFill>
            <a:schemeClr val="tx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4" textlink="">
        <xdr:nvSpPr>
          <xdr:cNvPr id="133" name="CalCol4" hidden="1">
            <a:extLst>
              <a:ext uri="{FF2B5EF4-FFF2-40B4-BE49-F238E27FC236}">
                <a16:creationId xmlns:a16="http://schemas.microsoft.com/office/drawing/2014/main" id="{00000000-0008-0000-0500-000085000000}"/>
              </a:ext>
            </a:extLst>
          </xdr:cNvPr>
          <xdr:cNvSpPr/>
        </xdr:nvSpPr>
        <xdr:spPr>
          <a:xfrm rot="21594301">
            <a:off x="2667216" y="4890870"/>
            <a:ext cx="126984" cy="133350"/>
          </a:xfrm>
          <a:prstGeom prst="ellipse">
            <a:avLst/>
          </a:prstGeom>
          <a:solidFill>
            <a:schemeClr val="accent1">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5" textlink="">
        <xdr:nvSpPr>
          <xdr:cNvPr id="134" name="CalCol5" hidden="1">
            <a:extLst>
              <a:ext uri="{FF2B5EF4-FFF2-40B4-BE49-F238E27FC236}">
                <a16:creationId xmlns:a16="http://schemas.microsoft.com/office/drawing/2014/main" id="{00000000-0008-0000-0500-000086000000}"/>
              </a:ext>
            </a:extLst>
          </xdr:cNvPr>
          <xdr:cNvSpPr/>
        </xdr:nvSpPr>
        <xdr:spPr>
          <a:xfrm rot="21594301">
            <a:off x="2887090" y="4890505"/>
            <a:ext cx="126984" cy="133350"/>
          </a:xfrm>
          <a:prstGeom prst="ellipse">
            <a:avLst/>
          </a:prstGeom>
          <a:solidFill>
            <a:schemeClr val="accent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6" textlink="">
        <xdr:nvSpPr>
          <xdr:cNvPr id="135" name="CalCol6" hidden="1">
            <a:extLst>
              <a:ext uri="{FF2B5EF4-FFF2-40B4-BE49-F238E27FC236}">
                <a16:creationId xmlns:a16="http://schemas.microsoft.com/office/drawing/2014/main" id="{00000000-0008-0000-0500-000087000000}"/>
              </a:ext>
            </a:extLst>
          </xdr:cNvPr>
          <xdr:cNvSpPr/>
        </xdr:nvSpPr>
        <xdr:spPr>
          <a:xfrm rot="21594301">
            <a:off x="3107782" y="4890139"/>
            <a:ext cx="126984" cy="133350"/>
          </a:xfrm>
          <a:prstGeom prst="ellipse">
            <a:avLst/>
          </a:prstGeom>
          <a:solidFill>
            <a:schemeClr val="accent3">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7" textlink="">
        <xdr:nvSpPr>
          <xdr:cNvPr id="136" name="CalCol7" hidden="1">
            <a:extLst>
              <a:ext uri="{FF2B5EF4-FFF2-40B4-BE49-F238E27FC236}">
                <a16:creationId xmlns:a16="http://schemas.microsoft.com/office/drawing/2014/main" id="{00000000-0008-0000-0500-000088000000}"/>
              </a:ext>
            </a:extLst>
          </xdr:cNvPr>
          <xdr:cNvSpPr/>
        </xdr:nvSpPr>
        <xdr:spPr>
          <a:xfrm rot="21594301">
            <a:off x="3327656" y="4889775"/>
            <a:ext cx="126984" cy="133350"/>
          </a:xfrm>
          <a:prstGeom prst="ellipse">
            <a:avLst/>
          </a:prstGeom>
          <a:solidFill>
            <a:schemeClr val="accent4">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8" textlink="">
        <xdr:nvSpPr>
          <xdr:cNvPr id="137" name="CalCol8" hidden="1">
            <a:extLst>
              <a:ext uri="{FF2B5EF4-FFF2-40B4-BE49-F238E27FC236}">
                <a16:creationId xmlns:a16="http://schemas.microsoft.com/office/drawing/2014/main" id="{00000000-0008-0000-0500-000089000000}"/>
              </a:ext>
            </a:extLst>
          </xdr:cNvPr>
          <xdr:cNvSpPr/>
        </xdr:nvSpPr>
        <xdr:spPr>
          <a:xfrm rot="21594301">
            <a:off x="3547530" y="4889409"/>
            <a:ext cx="127802" cy="133350"/>
          </a:xfrm>
          <a:prstGeom prst="ellipse">
            <a:avLst/>
          </a:prstGeom>
          <a:solidFill>
            <a:schemeClr val="accent5">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9" textlink="">
        <xdr:nvSpPr>
          <xdr:cNvPr id="138" name="CalCol9" hidden="1">
            <a:extLst>
              <a:ext uri="{FF2B5EF4-FFF2-40B4-BE49-F238E27FC236}">
                <a16:creationId xmlns:a16="http://schemas.microsoft.com/office/drawing/2014/main" id="{00000000-0008-0000-0500-00008A000000}"/>
              </a:ext>
            </a:extLst>
          </xdr:cNvPr>
          <xdr:cNvSpPr/>
        </xdr:nvSpPr>
        <xdr:spPr>
          <a:xfrm rot="21594301">
            <a:off x="3768222" y="4889044"/>
            <a:ext cx="126984" cy="133350"/>
          </a:xfrm>
          <a:prstGeom prst="ellipse">
            <a:avLst/>
          </a:prstGeom>
          <a:solidFill>
            <a:schemeClr val="accent6">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24" name="PrevMonth" hidden="1">
            <a:extLst>
              <a:ext uri="{FF2B5EF4-FFF2-40B4-BE49-F238E27FC236}">
                <a16:creationId xmlns:a16="http://schemas.microsoft.com/office/drawing/2014/main" id="{E3C79AC4-78C9-E4C2-053C-B6FC3A0EA510}"/>
              </a:ext>
            </a:extLst>
          </xdr:cNvPr>
          <xdr:cNvGrpSpPr/>
        </xdr:nvGrpSpPr>
        <xdr:grpSpPr>
          <a:xfrm>
            <a:off x="2073455" y="3077922"/>
            <a:ext cx="101861" cy="109728"/>
            <a:chOff x="2073455" y="3077922"/>
            <a:chExt cx="101861" cy="109728"/>
          </a:xfrm>
        </xdr:grpSpPr>
        <xdr:sp macro="PrevMonth" textlink="">
          <xdr:nvSpPr>
            <xdr:cNvPr id="143" name="PrevRec" hidden="1">
              <a:extLst>
                <a:ext uri="{FF2B5EF4-FFF2-40B4-BE49-F238E27FC236}">
                  <a16:creationId xmlns:a16="http://schemas.microsoft.com/office/drawing/2014/main" id="{00000000-0008-0000-0500-00008F000000}"/>
                </a:ext>
              </a:extLst>
            </xdr:cNvPr>
            <xdr:cNvSpPr/>
          </xdr:nvSpPr>
          <xdr:spPr>
            <a:xfrm rot="21594301">
              <a:off x="2073455" y="3077922"/>
              <a:ext cx="101861" cy="109728"/>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PrevMonth" textlink="">
          <xdr:nvSpPr>
            <xdr:cNvPr id="144" name="PrevTri" hidden="1">
              <a:extLst>
                <a:ext uri="{FF2B5EF4-FFF2-40B4-BE49-F238E27FC236}">
                  <a16:creationId xmlns:a16="http://schemas.microsoft.com/office/drawing/2014/main" id="{00000000-0008-0000-0500-000090000000}"/>
                </a:ext>
              </a:extLst>
            </xdr:cNvPr>
            <xdr:cNvSpPr/>
          </xdr:nvSpPr>
          <xdr:spPr>
            <a:xfrm rot="16194301">
              <a:off x="2082553" y="3105604"/>
              <a:ext cx="72862" cy="54381"/>
            </a:xfrm>
            <a:prstGeom prs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nvGrpSpPr>
          <xdr:cNvPr id="23" name="NextMonth" hidden="1">
            <a:extLst>
              <a:ext uri="{FF2B5EF4-FFF2-40B4-BE49-F238E27FC236}">
                <a16:creationId xmlns:a16="http://schemas.microsoft.com/office/drawing/2014/main" id="{43C592F8-76AF-BE62-2E9C-45603AE95075}"/>
              </a:ext>
            </a:extLst>
          </xdr:cNvPr>
          <xdr:cNvGrpSpPr/>
        </xdr:nvGrpSpPr>
        <xdr:grpSpPr>
          <a:xfrm>
            <a:off x="3717737" y="3075196"/>
            <a:ext cx="101861" cy="109728"/>
            <a:chOff x="3717737" y="3075196"/>
            <a:chExt cx="101861" cy="109728"/>
          </a:xfrm>
        </xdr:grpSpPr>
        <xdr:sp macro="NextMonth" textlink="">
          <xdr:nvSpPr>
            <xdr:cNvPr id="141" name="NextRec" hidden="1">
              <a:extLst>
                <a:ext uri="{FF2B5EF4-FFF2-40B4-BE49-F238E27FC236}">
                  <a16:creationId xmlns:a16="http://schemas.microsoft.com/office/drawing/2014/main" id="{00000000-0008-0000-0500-00008D000000}"/>
                </a:ext>
              </a:extLst>
            </xdr:cNvPr>
            <xdr:cNvSpPr/>
          </xdr:nvSpPr>
          <xdr:spPr>
            <a:xfrm rot="21594301">
              <a:off x="3717737" y="3075196"/>
              <a:ext cx="101861" cy="109728"/>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NextMonth" textlink="">
          <xdr:nvSpPr>
            <xdr:cNvPr id="142" name="NextTri" hidden="1">
              <a:extLst>
                <a:ext uri="{FF2B5EF4-FFF2-40B4-BE49-F238E27FC236}">
                  <a16:creationId xmlns:a16="http://schemas.microsoft.com/office/drawing/2014/main" id="{00000000-0008-0000-0500-00008E000000}"/>
                </a:ext>
              </a:extLst>
            </xdr:cNvPr>
            <xdr:cNvSpPr/>
          </xdr:nvSpPr>
          <xdr:spPr>
            <a:xfrm rot="5394301">
              <a:off x="3735675" y="3102865"/>
              <a:ext cx="72862" cy="54381"/>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4</xdr:col>
      <xdr:colOff>78072</xdr:colOff>
      <xdr:row>20</xdr:row>
      <xdr:rowOff>80673</xdr:rowOff>
    </xdr:to>
    <xdr:grpSp>
      <xdr:nvGrpSpPr>
        <xdr:cNvPr id="13" name="Calendar" hidden="1">
          <a:extLst>
            <a:ext uri="{FF2B5EF4-FFF2-40B4-BE49-F238E27FC236}">
              <a16:creationId xmlns:a16="http://schemas.microsoft.com/office/drawing/2014/main" id="{00000000-0008-0000-0600-00000D000000}"/>
            </a:ext>
          </a:extLst>
        </xdr:cNvPr>
        <xdr:cNvGrpSpPr/>
      </xdr:nvGrpSpPr>
      <xdr:grpSpPr>
        <a:xfrm>
          <a:off x="1905000" y="2838450"/>
          <a:ext cx="2068797" cy="2214273"/>
          <a:chOff x="1905000" y="5505450"/>
          <a:chExt cx="2068797" cy="2271423"/>
        </a:xfrm>
      </xdr:grpSpPr>
      <xdr:sp macro="" textlink="">
        <xdr:nvSpPr>
          <xdr:cNvPr id="76" name="Settings" hidden="1">
            <a:extLst>
              <a:ext uri="{FF2B5EF4-FFF2-40B4-BE49-F238E27FC236}">
                <a16:creationId xmlns:a16="http://schemas.microsoft.com/office/drawing/2014/main" id="{00000000-0008-0000-0600-00004C000000}"/>
              </a:ext>
            </a:extLst>
          </xdr:cNvPr>
          <xdr:cNvSpPr/>
        </xdr:nvSpPr>
        <xdr:spPr>
          <a:xfrm rot="21594301">
            <a:off x="1908735" y="7536256"/>
            <a:ext cx="2065062" cy="240617"/>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DayBtn40" textlink="CalPopUp!$F$6">
        <xdr:nvSpPr>
          <xdr:cNvPr id="77" name="40Day" hidden="1">
            <a:extLst>
              <a:ext uri="{FF2B5EF4-FFF2-40B4-BE49-F238E27FC236}">
                <a16:creationId xmlns:a16="http://schemas.microsoft.com/office/drawing/2014/main" id="{00000000-0008-0000-0600-00004D000000}"/>
              </a:ext>
            </a:extLst>
          </xdr:cNvPr>
          <xdr:cNvSpPr/>
        </xdr:nvSpPr>
        <xdr:spPr>
          <a:xfrm rot="21594301">
            <a:off x="3070997" y="7109577"/>
            <a:ext cx="259456"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0203044-0757-4F04-AB9B-02D53566DEC3}"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41" textlink="CalPopUp!$G$6">
        <xdr:nvSpPr>
          <xdr:cNvPr id="78" name="41Day" hidden="1">
            <a:extLst>
              <a:ext uri="{FF2B5EF4-FFF2-40B4-BE49-F238E27FC236}">
                <a16:creationId xmlns:a16="http://schemas.microsoft.com/office/drawing/2014/main" id="{00000000-0008-0000-0600-00004E000000}"/>
              </a:ext>
            </a:extLst>
          </xdr:cNvPr>
          <xdr:cNvSpPr/>
        </xdr:nvSpPr>
        <xdr:spPr>
          <a:xfrm rot="21594301">
            <a:off x="3334927" y="7109138"/>
            <a:ext cx="254032"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983A4C1-EFEB-421F-8F41-F97EF660F41E}"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9" textlink="CalPopUp!$E$6">
        <xdr:nvSpPr>
          <xdr:cNvPr id="79" name="39Day" hidden="1">
            <a:extLst>
              <a:ext uri="{FF2B5EF4-FFF2-40B4-BE49-F238E27FC236}">
                <a16:creationId xmlns:a16="http://schemas.microsoft.com/office/drawing/2014/main" id="{00000000-0008-0000-0600-00004F000000}"/>
              </a:ext>
            </a:extLst>
          </xdr:cNvPr>
          <xdr:cNvSpPr/>
        </xdr:nvSpPr>
        <xdr:spPr>
          <a:xfrm rot="21594301">
            <a:off x="2811267" y="7110017"/>
            <a:ext cx="254032"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D5730C6-9D78-468B-BE90-CCAA8052FA96}"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8" textlink="CalPopUp!$D$6">
        <xdr:nvSpPr>
          <xdr:cNvPr id="80" name="38Day" hidden="1">
            <a:extLst>
              <a:ext uri="{FF2B5EF4-FFF2-40B4-BE49-F238E27FC236}">
                <a16:creationId xmlns:a16="http://schemas.microsoft.com/office/drawing/2014/main" id="{00000000-0008-0000-0600-000050000000}"/>
              </a:ext>
            </a:extLst>
          </xdr:cNvPr>
          <xdr:cNvSpPr/>
        </xdr:nvSpPr>
        <xdr:spPr>
          <a:xfrm rot="21594301">
            <a:off x="2549065" y="7110453"/>
            <a:ext cx="25595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EEB1184-50A9-483B-A4D9-7CF6932FC14E}" type="TxLink">
              <a:rPr lang="en-US" sz="1000" b="0" i="0" u="none" strike="noStrike">
                <a:solidFill>
                  <a:srgbClr val="000000"/>
                </a:solidFill>
                <a:latin typeface="Arial"/>
                <a:cs typeface="Arial"/>
              </a:rPr>
              <a:pPr algn="r"/>
              <a:t> </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42" textlink="CalPopUp!$H$6">
        <xdr:nvSpPr>
          <xdr:cNvPr id="84" name="42Day" hidden="1">
            <a:extLst>
              <a:ext uri="{FF2B5EF4-FFF2-40B4-BE49-F238E27FC236}">
                <a16:creationId xmlns:a16="http://schemas.microsoft.com/office/drawing/2014/main" id="{00000000-0008-0000-0600-000054000000}"/>
              </a:ext>
            </a:extLst>
          </xdr:cNvPr>
          <xdr:cNvSpPr/>
        </xdr:nvSpPr>
        <xdr:spPr>
          <a:xfrm rot="21594301">
            <a:off x="3595924" y="7108699"/>
            <a:ext cx="258958"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AEEB864-3E63-460C-A4F1-06C9EF297818}"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7" textlink="CalPopUp!$C$6">
        <xdr:nvSpPr>
          <xdr:cNvPr id="85" name="37Day" hidden="1">
            <a:extLst>
              <a:ext uri="{FF2B5EF4-FFF2-40B4-BE49-F238E27FC236}">
                <a16:creationId xmlns:a16="http://schemas.microsoft.com/office/drawing/2014/main" id="{00000000-0008-0000-0600-000055000000}"/>
              </a:ext>
            </a:extLst>
          </xdr:cNvPr>
          <xdr:cNvSpPr/>
        </xdr:nvSpPr>
        <xdr:spPr>
          <a:xfrm rot="21594301">
            <a:off x="2286595" y="7110895"/>
            <a:ext cx="254032"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3D566AE-CF94-4B85-AE83-0D6986F4C086}"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6" textlink="CalPopUp!$B$6">
        <xdr:nvSpPr>
          <xdr:cNvPr id="86" name="36Day" hidden="1">
            <a:extLst>
              <a:ext uri="{FF2B5EF4-FFF2-40B4-BE49-F238E27FC236}">
                <a16:creationId xmlns:a16="http://schemas.microsoft.com/office/drawing/2014/main" id="{00000000-0008-0000-0600-000056000000}"/>
              </a:ext>
            </a:extLst>
          </xdr:cNvPr>
          <xdr:cNvSpPr/>
        </xdr:nvSpPr>
        <xdr:spPr>
          <a:xfrm rot="21594301">
            <a:off x="2025817" y="7111332"/>
            <a:ext cx="25488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A223BC2-FA73-49DA-8EA8-B473AA82F6C6}"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87" name="CalBack" hidden="1">
            <a:extLst>
              <a:ext uri="{FF2B5EF4-FFF2-40B4-BE49-F238E27FC236}">
                <a16:creationId xmlns:a16="http://schemas.microsoft.com/office/drawing/2014/main" id="{00000000-0008-0000-0600-000057000000}"/>
              </a:ext>
            </a:extLst>
          </xdr:cNvPr>
          <xdr:cNvSpPr/>
        </xdr:nvSpPr>
        <xdr:spPr>
          <a:xfrm rot="21594301">
            <a:off x="1905000" y="5505450"/>
            <a:ext cx="2065062" cy="2021186"/>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CalPopUp!$A$5">
        <xdr:nvSpPr>
          <xdr:cNvPr id="88" name="MonthYear" hidden="1">
            <a:extLst>
              <a:ext uri="{FF2B5EF4-FFF2-40B4-BE49-F238E27FC236}">
                <a16:creationId xmlns:a16="http://schemas.microsoft.com/office/drawing/2014/main" id="{00000000-0008-0000-0600-000058000000}"/>
              </a:ext>
            </a:extLst>
          </xdr:cNvPr>
          <xdr:cNvSpPr txBox="1"/>
        </xdr:nvSpPr>
        <xdr:spPr>
          <a:xfrm rot="21594301">
            <a:off x="2187485" y="5708053"/>
            <a:ext cx="1500761" cy="1924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ctr"/>
            <a:fld id="{46AE3228-6226-4F71-8B63-AA942E6A8266}" type="TxLink">
              <a:rPr lang="en-US" sz="1000" b="0" i="0" u="none" strike="noStrike">
                <a:solidFill>
                  <a:srgbClr val="000000"/>
                </a:solidFill>
                <a:latin typeface="Arial"/>
                <a:cs typeface="Arial"/>
              </a:rPr>
              <a:pPr algn="ctr"/>
              <a:t>March 2023</a:t>
            </a:fld>
            <a:endParaRPr lang="en-US" sz="1100" b="1">
              <a:solidFill>
                <a:schemeClr val="tx1">
                  <a:lumMod val="75000"/>
                  <a:lumOff val="25000"/>
                </a:schemeClr>
              </a:solidFill>
            </a:endParaRPr>
          </a:p>
        </xdr:txBody>
      </xdr:sp>
      <xdr:sp macro="" textlink="">
        <xdr:nvSpPr>
          <xdr:cNvPr id="89" name="CalBorder" hidden="1">
            <a:extLst>
              <a:ext uri="{FF2B5EF4-FFF2-40B4-BE49-F238E27FC236}">
                <a16:creationId xmlns:a16="http://schemas.microsoft.com/office/drawing/2014/main" id="{00000000-0008-0000-0600-000059000000}"/>
              </a:ext>
            </a:extLst>
          </xdr:cNvPr>
          <xdr:cNvSpPr/>
        </xdr:nvSpPr>
        <xdr:spPr>
          <a:xfrm rot="21594301">
            <a:off x="2009403" y="5678387"/>
            <a:ext cx="1859215" cy="1649523"/>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DayBtn1" textlink="CalPopUp!$B$1">
        <xdr:nvSpPr>
          <xdr:cNvPr id="90" name="1Day" hidden="1">
            <a:extLst>
              <a:ext uri="{FF2B5EF4-FFF2-40B4-BE49-F238E27FC236}">
                <a16:creationId xmlns:a16="http://schemas.microsoft.com/office/drawing/2014/main" id="{00000000-0008-0000-0600-00005A000000}"/>
              </a:ext>
            </a:extLst>
          </xdr:cNvPr>
          <xdr:cNvSpPr/>
        </xdr:nvSpPr>
        <xdr:spPr>
          <a:xfrm rot="21594301">
            <a:off x="2024074" y="6114087"/>
            <a:ext cx="25465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FDAE018-EB39-4A10-863B-562B8004144B}"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 textlink="CalPopUp!$D$1">
        <xdr:nvSpPr>
          <xdr:cNvPr id="91" name="3Day" hidden="1">
            <a:extLst>
              <a:ext uri="{FF2B5EF4-FFF2-40B4-BE49-F238E27FC236}">
                <a16:creationId xmlns:a16="http://schemas.microsoft.com/office/drawing/2014/main" id="{00000000-0008-0000-0600-00005B000000}"/>
              </a:ext>
            </a:extLst>
          </xdr:cNvPr>
          <xdr:cNvSpPr/>
        </xdr:nvSpPr>
        <xdr:spPr>
          <a:xfrm rot="21594301">
            <a:off x="2546851" y="6113210"/>
            <a:ext cx="255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7DDC5DB-C9A3-4E03-A5D8-220903FBDE61}" type="TxLink">
              <a:rPr lang="en-US" sz="1000" b="0" i="0" u="none" strike="noStrike">
                <a:solidFill>
                  <a:srgbClr val="000000"/>
                </a:solidFill>
                <a:latin typeface="Arial"/>
                <a:cs typeface="Arial"/>
              </a:rPr>
              <a:pPr algn="r"/>
              <a:t> </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14" textlink="CalPopUp!$H$2">
        <xdr:nvSpPr>
          <xdr:cNvPr id="92" name="14Day" hidden="1">
            <a:extLst>
              <a:ext uri="{FF2B5EF4-FFF2-40B4-BE49-F238E27FC236}">
                <a16:creationId xmlns:a16="http://schemas.microsoft.com/office/drawing/2014/main" id="{00000000-0008-0000-0600-00005C000000}"/>
              </a:ext>
            </a:extLst>
          </xdr:cNvPr>
          <xdr:cNvSpPr/>
        </xdr:nvSpPr>
        <xdr:spPr>
          <a:xfrm rot="21594301">
            <a:off x="3591592" y="6310491"/>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8F9C4D8-766F-49F7-B2CA-E03944EB02E6}" type="TxLink">
              <a:rPr lang="en-US" sz="1000" b="0" i="0" u="none" strike="noStrike">
                <a:solidFill>
                  <a:srgbClr val="000000"/>
                </a:solidFill>
                <a:latin typeface="Arial"/>
                <a:cs typeface="Arial"/>
              </a:rPr>
              <a:pPr algn="r"/>
              <a:t>11</a:t>
            </a:fld>
            <a:endParaRPr lang="en-US" sz="900" b="0">
              <a:solidFill>
                <a:schemeClr val="tx1">
                  <a:lumMod val="85000"/>
                  <a:lumOff val="15000"/>
                </a:schemeClr>
              </a:solidFill>
              <a:latin typeface="Tahoma" pitchFamily="34" charset="0"/>
              <a:cs typeface="Tahoma" pitchFamily="34" charset="0"/>
            </a:endParaRPr>
          </a:p>
        </xdr:txBody>
      </xdr:sp>
      <xdr:sp macro="DayBtn7" textlink="CalPopUp!$H$1">
        <xdr:nvSpPr>
          <xdr:cNvPr id="93" name="7Day" hidden="1">
            <a:extLst>
              <a:ext uri="{FF2B5EF4-FFF2-40B4-BE49-F238E27FC236}">
                <a16:creationId xmlns:a16="http://schemas.microsoft.com/office/drawing/2014/main" id="{00000000-0008-0000-0600-00005D000000}"/>
              </a:ext>
            </a:extLst>
          </xdr:cNvPr>
          <xdr:cNvSpPr/>
        </xdr:nvSpPr>
        <xdr:spPr>
          <a:xfrm rot="21594301">
            <a:off x="3591266" y="6111459"/>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A24A9F4-C979-4A99-ACBB-EDCBCE39B260}" type="TxLink">
              <a:rPr lang="en-US" sz="1000" b="0" i="0" u="none" strike="noStrike">
                <a:solidFill>
                  <a:srgbClr val="000000"/>
                </a:solidFill>
                <a:latin typeface="Arial"/>
                <a:cs typeface="Arial"/>
              </a:rPr>
              <a:pPr algn="r"/>
              <a:t>4</a:t>
            </a:fld>
            <a:endParaRPr lang="en-US" sz="900" b="0">
              <a:solidFill>
                <a:schemeClr val="tx1">
                  <a:lumMod val="85000"/>
                  <a:lumOff val="15000"/>
                </a:schemeClr>
              </a:solidFill>
              <a:latin typeface="Tahoma" pitchFamily="34" charset="0"/>
              <a:cs typeface="Tahoma" pitchFamily="34" charset="0"/>
            </a:endParaRPr>
          </a:p>
        </xdr:txBody>
      </xdr:sp>
      <xdr:sp macro="DayBtn4" textlink="CalPopUp!$E$1">
        <xdr:nvSpPr>
          <xdr:cNvPr id="94" name="4Day" hidden="1">
            <a:extLst>
              <a:ext uri="{FF2B5EF4-FFF2-40B4-BE49-F238E27FC236}">
                <a16:creationId xmlns:a16="http://schemas.microsoft.com/office/drawing/2014/main" id="{00000000-0008-0000-0600-00005E000000}"/>
              </a:ext>
            </a:extLst>
          </xdr:cNvPr>
          <xdr:cNvSpPr/>
        </xdr:nvSpPr>
        <xdr:spPr>
          <a:xfrm rot="21594301">
            <a:off x="2808816" y="6112774"/>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B5B8972-FF5E-4D03-91DF-DB712B35960E}" type="TxLink">
              <a:rPr lang="en-US" sz="1000" b="0" i="0" u="none" strike="noStrike">
                <a:solidFill>
                  <a:srgbClr val="000000"/>
                </a:solidFill>
                <a:latin typeface="Arial"/>
                <a:cs typeface="Arial"/>
              </a:rPr>
              <a:pPr algn="r"/>
              <a:t>1</a:t>
            </a:fld>
            <a:endParaRPr lang="en-US" sz="900" b="0">
              <a:solidFill>
                <a:schemeClr val="tx1">
                  <a:lumMod val="85000"/>
                  <a:lumOff val="15000"/>
                </a:schemeClr>
              </a:solidFill>
              <a:latin typeface="Tahoma" pitchFamily="34" charset="0"/>
              <a:cs typeface="Tahoma" pitchFamily="34" charset="0"/>
            </a:endParaRPr>
          </a:p>
        </xdr:txBody>
      </xdr:sp>
      <xdr:sp macro="DayBtn2" textlink="CalPopUp!$C$1">
        <xdr:nvSpPr>
          <xdr:cNvPr id="95" name="2Day" hidden="1">
            <a:extLst>
              <a:ext uri="{FF2B5EF4-FFF2-40B4-BE49-F238E27FC236}">
                <a16:creationId xmlns:a16="http://schemas.microsoft.com/office/drawing/2014/main" id="{00000000-0008-0000-0600-00005F000000}"/>
              </a:ext>
            </a:extLst>
          </xdr:cNvPr>
          <xdr:cNvSpPr/>
        </xdr:nvSpPr>
        <xdr:spPr>
          <a:xfrm rot="21594301">
            <a:off x="2284615" y="6113652"/>
            <a:ext cx="25380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79EE7B9-0F6D-4EDB-A533-0DBBC619E341}"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5" textlink="CalPopUp!$F$1">
        <xdr:nvSpPr>
          <xdr:cNvPr id="96" name="5Day" hidden="1">
            <a:extLst>
              <a:ext uri="{FF2B5EF4-FFF2-40B4-BE49-F238E27FC236}">
                <a16:creationId xmlns:a16="http://schemas.microsoft.com/office/drawing/2014/main" id="{00000000-0008-0000-0600-000060000000}"/>
              </a:ext>
            </a:extLst>
          </xdr:cNvPr>
          <xdr:cNvSpPr/>
        </xdr:nvSpPr>
        <xdr:spPr>
          <a:xfrm rot="21594301">
            <a:off x="3066810" y="6112337"/>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16BADBF-0AFB-4E5D-982A-7A52CC7A3F25}" type="TxLink">
              <a:rPr lang="en-US" sz="1000" b="0" i="0" u="none" strike="noStrike">
                <a:solidFill>
                  <a:srgbClr val="000000"/>
                </a:solidFill>
                <a:latin typeface="Arial"/>
                <a:cs typeface="Arial"/>
              </a:rPr>
              <a:pPr algn="r"/>
              <a:t>2</a:t>
            </a:fld>
            <a:endParaRPr lang="en-US" sz="900" b="0">
              <a:solidFill>
                <a:schemeClr val="tx1">
                  <a:lumMod val="85000"/>
                  <a:lumOff val="15000"/>
                </a:schemeClr>
              </a:solidFill>
              <a:latin typeface="Tahoma" pitchFamily="34" charset="0"/>
              <a:cs typeface="Tahoma" pitchFamily="34" charset="0"/>
            </a:endParaRPr>
          </a:p>
        </xdr:txBody>
      </xdr:sp>
      <xdr:sp macro="DayBtn8" textlink="CalPopUp!$B$2">
        <xdr:nvSpPr>
          <xdr:cNvPr id="97" name="8Day" hidden="1">
            <a:extLst>
              <a:ext uri="{FF2B5EF4-FFF2-40B4-BE49-F238E27FC236}">
                <a16:creationId xmlns:a16="http://schemas.microsoft.com/office/drawing/2014/main" id="{00000000-0008-0000-0600-000061000000}"/>
              </a:ext>
            </a:extLst>
          </xdr:cNvPr>
          <xdr:cNvSpPr/>
        </xdr:nvSpPr>
        <xdr:spPr>
          <a:xfrm rot="21594301">
            <a:off x="2024401" y="6313119"/>
            <a:ext cx="25465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184EA26-3B8B-4BB5-85CE-7D85534A5C71}" type="TxLink">
              <a:rPr lang="en-US" sz="1000" b="0" i="0" u="none" strike="noStrike">
                <a:solidFill>
                  <a:srgbClr val="000000"/>
                </a:solidFill>
                <a:latin typeface="Arial"/>
                <a:cs typeface="Arial"/>
              </a:rPr>
              <a:pPr algn="r"/>
              <a:t>5</a:t>
            </a:fld>
            <a:endParaRPr lang="en-US" sz="900" b="0">
              <a:solidFill>
                <a:schemeClr val="tx1">
                  <a:lumMod val="85000"/>
                  <a:lumOff val="15000"/>
                </a:schemeClr>
              </a:solidFill>
              <a:latin typeface="Tahoma" pitchFamily="34" charset="0"/>
              <a:cs typeface="Tahoma" pitchFamily="34" charset="0"/>
            </a:endParaRPr>
          </a:p>
        </xdr:txBody>
      </xdr:sp>
      <xdr:sp macro="DayBtn10" textlink="CalPopUp!$D$2">
        <xdr:nvSpPr>
          <xdr:cNvPr id="98" name="10Day" hidden="1">
            <a:extLst>
              <a:ext uri="{FF2B5EF4-FFF2-40B4-BE49-F238E27FC236}">
                <a16:creationId xmlns:a16="http://schemas.microsoft.com/office/drawing/2014/main" id="{00000000-0008-0000-0600-000062000000}"/>
              </a:ext>
            </a:extLst>
          </xdr:cNvPr>
          <xdr:cNvSpPr/>
        </xdr:nvSpPr>
        <xdr:spPr>
          <a:xfrm rot="21594301">
            <a:off x="2547177" y="6312243"/>
            <a:ext cx="255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E2A978B-4078-45F3-96D8-AE8AF4758F75}" type="TxLink">
              <a:rPr lang="en-US" sz="1000" b="0" i="0" u="none" strike="noStrike">
                <a:solidFill>
                  <a:srgbClr val="000000"/>
                </a:solidFill>
                <a:latin typeface="Arial"/>
                <a:cs typeface="Arial"/>
              </a:rPr>
              <a:pPr algn="r"/>
              <a:t>7</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6" textlink="CalPopUp!$G$1">
        <xdr:nvSpPr>
          <xdr:cNvPr id="99" name="6Day" hidden="1">
            <a:extLst>
              <a:ext uri="{FF2B5EF4-FFF2-40B4-BE49-F238E27FC236}">
                <a16:creationId xmlns:a16="http://schemas.microsoft.com/office/drawing/2014/main" id="{00000000-0008-0000-0600-000063000000}"/>
              </a:ext>
            </a:extLst>
          </xdr:cNvPr>
          <xdr:cNvSpPr/>
        </xdr:nvSpPr>
        <xdr:spPr>
          <a:xfrm rot="21594301">
            <a:off x="3330503" y="6111899"/>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416D084-0B29-459E-83C6-E56AC779EB2C}" type="TxLink">
              <a:rPr lang="en-US" sz="1000" b="0" i="0" u="none" strike="noStrike">
                <a:solidFill>
                  <a:srgbClr val="000000"/>
                </a:solidFill>
                <a:latin typeface="Arial"/>
                <a:cs typeface="Arial"/>
              </a:rPr>
              <a:pPr algn="r"/>
              <a:t>3</a:t>
            </a:fld>
            <a:endParaRPr lang="en-US" sz="900" b="0">
              <a:solidFill>
                <a:schemeClr val="tx1">
                  <a:lumMod val="85000"/>
                  <a:lumOff val="15000"/>
                </a:schemeClr>
              </a:solidFill>
              <a:latin typeface="Tahoma" pitchFamily="34" charset="0"/>
              <a:cs typeface="Tahoma" pitchFamily="34" charset="0"/>
            </a:endParaRPr>
          </a:p>
        </xdr:txBody>
      </xdr:sp>
      <xdr:sp macro="DayBtn13" textlink="CalPopUp!$G$2">
        <xdr:nvSpPr>
          <xdr:cNvPr id="100" name="13Day" hidden="1">
            <a:extLst>
              <a:ext uri="{FF2B5EF4-FFF2-40B4-BE49-F238E27FC236}">
                <a16:creationId xmlns:a16="http://schemas.microsoft.com/office/drawing/2014/main" id="{00000000-0008-0000-0600-000064000000}"/>
              </a:ext>
            </a:extLst>
          </xdr:cNvPr>
          <xdr:cNvSpPr/>
        </xdr:nvSpPr>
        <xdr:spPr>
          <a:xfrm rot="21594301">
            <a:off x="3330830" y="6310931"/>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4F87245-D5D1-4AF7-BC47-7772E5570890}" type="TxLink">
              <a:rPr lang="en-US" sz="1000" b="0" i="0" u="none" strike="noStrike">
                <a:solidFill>
                  <a:srgbClr val="000000"/>
                </a:solidFill>
                <a:latin typeface="Arial"/>
                <a:cs typeface="Arial"/>
              </a:rPr>
              <a:pPr algn="r"/>
              <a:t>10</a:t>
            </a:fld>
            <a:endParaRPr lang="en-US" sz="900" b="0">
              <a:solidFill>
                <a:schemeClr val="tx1">
                  <a:lumMod val="85000"/>
                  <a:lumOff val="15000"/>
                </a:schemeClr>
              </a:solidFill>
              <a:latin typeface="Tahoma" pitchFamily="34" charset="0"/>
              <a:cs typeface="Tahoma" pitchFamily="34" charset="0"/>
            </a:endParaRPr>
          </a:p>
        </xdr:txBody>
      </xdr:sp>
      <xdr:sp macro="DayBtn11" textlink="CalPopUp!$E$2">
        <xdr:nvSpPr>
          <xdr:cNvPr id="101" name="11Day" hidden="1">
            <a:extLst>
              <a:ext uri="{FF2B5EF4-FFF2-40B4-BE49-F238E27FC236}">
                <a16:creationId xmlns:a16="http://schemas.microsoft.com/office/drawing/2014/main" id="{00000000-0008-0000-0600-000065000000}"/>
              </a:ext>
            </a:extLst>
          </xdr:cNvPr>
          <xdr:cNvSpPr/>
        </xdr:nvSpPr>
        <xdr:spPr>
          <a:xfrm rot="21594301">
            <a:off x="2809143" y="6311804"/>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D88CFAD-B649-4911-8E25-71512C2F461C}" type="TxLink">
              <a:rPr lang="en-US" sz="1000" b="0" i="0" u="none" strike="noStrike">
                <a:solidFill>
                  <a:srgbClr val="000000"/>
                </a:solidFill>
                <a:latin typeface="Arial"/>
                <a:cs typeface="Arial"/>
              </a:rPr>
              <a:pPr algn="r"/>
              <a:t>8</a:t>
            </a:fld>
            <a:endParaRPr lang="en-US" sz="900" b="0">
              <a:solidFill>
                <a:schemeClr val="tx1">
                  <a:lumMod val="85000"/>
                  <a:lumOff val="15000"/>
                </a:schemeClr>
              </a:solidFill>
              <a:latin typeface="Tahoma" pitchFamily="34" charset="0"/>
              <a:cs typeface="Tahoma" pitchFamily="34" charset="0"/>
            </a:endParaRPr>
          </a:p>
        </xdr:txBody>
      </xdr:sp>
      <xdr:sp macro="DayBtn9" textlink="CalPopUp!$C$2">
        <xdr:nvSpPr>
          <xdr:cNvPr id="102" name="9Day" hidden="1">
            <a:extLst>
              <a:ext uri="{FF2B5EF4-FFF2-40B4-BE49-F238E27FC236}">
                <a16:creationId xmlns:a16="http://schemas.microsoft.com/office/drawing/2014/main" id="{00000000-0008-0000-0600-000066000000}"/>
              </a:ext>
            </a:extLst>
          </xdr:cNvPr>
          <xdr:cNvSpPr/>
        </xdr:nvSpPr>
        <xdr:spPr>
          <a:xfrm rot="21594301">
            <a:off x="2284941" y="6312683"/>
            <a:ext cx="25380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072FC62F-B480-4295-BFEF-4DF95F3BC4E5}" type="TxLink">
              <a:rPr lang="en-US" sz="1000" b="0" i="0" u="none" strike="noStrike">
                <a:solidFill>
                  <a:srgbClr val="000000"/>
                </a:solidFill>
                <a:latin typeface="Arial"/>
                <a:cs typeface="Arial"/>
              </a:rPr>
              <a:pPr algn="r"/>
              <a:t>6</a:t>
            </a:fld>
            <a:endParaRPr lang="en-US" sz="900" b="0">
              <a:solidFill>
                <a:schemeClr val="tx1">
                  <a:lumMod val="85000"/>
                  <a:lumOff val="15000"/>
                </a:schemeClr>
              </a:solidFill>
              <a:latin typeface="Tahoma" pitchFamily="34" charset="0"/>
              <a:cs typeface="Tahoma" pitchFamily="34" charset="0"/>
            </a:endParaRPr>
          </a:p>
        </xdr:txBody>
      </xdr:sp>
      <xdr:sp macro="DayBtn12" textlink="CalPopUp!$F$2">
        <xdr:nvSpPr>
          <xdr:cNvPr id="103" name="12Day" hidden="1">
            <a:extLst>
              <a:ext uri="{FF2B5EF4-FFF2-40B4-BE49-F238E27FC236}">
                <a16:creationId xmlns:a16="http://schemas.microsoft.com/office/drawing/2014/main" id="{00000000-0008-0000-0600-000067000000}"/>
              </a:ext>
            </a:extLst>
          </xdr:cNvPr>
          <xdr:cNvSpPr/>
        </xdr:nvSpPr>
        <xdr:spPr>
          <a:xfrm rot="21594301">
            <a:off x="3067138" y="6311368"/>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7D3D379-4794-44CE-8159-D98F3CB6B4CF}" type="TxLink">
              <a:rPr lang="en-US" sz="1000" b="0" i="0" u="none" strike="noStrike">
                <a:solidFill>
                  <a:srgbClr val="000000"/>
                </a:solidFill>
                <a:latin typeface="Arial"/>
                <a:cs typeface="Arial"/>
              </a:rPr>
              <a:pPr algn="r"/>
              <a:t>9</a:t>
            </a:fld>
            <a:endParaRPr lang="en-US" sz="900" b="0">
              <a:solidFill>
                <a:schemeClr val="tx1">
                  <a:lumMod val="85000"/>
                  <a:lumOff val="15000"/>
                </a:schemeClr>
              </a:solidFill>
              <a:latin typeface="Tahoma" pitchFamily="34" charset="0"/>
              <a:cs typeface="Tahoma" pitchFamily="34" charset="0"/>
            </a:endParaRPr>
          </a:p>
        </xdr:txBody>
      </xdr:sp>
      <xdr:sp macro="DayBtn15" textlink="CalPopUp!$B$3">
        <xdr:nvSpPr>
          <xdr:cNvPr id="104" name="15Day" hidden="1">
            <a:extLst>
              <a:ext uri="{FF2B5EF4-FFF2-40B4-BE49-F238E27FC236}">
                <a16:creationId xmlns:a16="http://schemas.microsoft.com/office/drawing/2014/main" id="{00000000-0008-0000-0600-000068000000}"/>
              </a:ext>
            </a:extLst>
          </xdr:cNvPr>
          <xdr:cNvSpPr/>
        </xdr:nvSpPr>
        <xdr:spPr>
          <a:xfrm rot="21594301">
            <a:off x="2024727" y="6512245"/>
            <a:ext cx="25465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5127B74-BF1D-4AB2-8B66-6044198C9124}" type="TxLink">
              <a:rPr lang="en-US" sz="1000" b="0" i="0" u="none" strike="noStrike">
                <a:solidFill>
                  <a:srgbClr val="000000"/>
                </a:solidFill>
                <a:latin typeface="Arial"/>
                <a:cs typeface="Arial"/>
              </a:rPr>
              <a:pPr algn="r"/>
              <a:t>12</a:t>
            </a:fld>
            <a:endParaRPr lang="en-US" sz="900" b="0">
              <a:solidFill>
                <a:schemeClr val="tx1">
                  <a:lumMod val="85000"/>
                  <a:lumOff val="15000"/>
                </a:schemeClr>
              </a:solidFill>
              <a:latin typeface="Tahoma" pitchFamily="34" charset="0"/>
              <a:cs typeface="Tahoma" pitchFamily="34" charset="0"/>
            </a:endParaRPr>
          </a:p>
        </xdr:txBody>
      </xdr:sp>
      <xdr:sp macro="DayBtn17" textlink="CalPopUp!$D$3">
        <xdr:nvSpPr>
          <xdr:cNvPr id="105" name="17Day" hidden="1">
            <a:extLst>
              <a:ext uri="{FF2B5EF4-FFF2-40B4-BE49-F238E27FC236}">
                <a16:creationId xmlns:a16="http://schemas.microsoft.com/office/drawing/2014/main" id="{00000000-0008-0000-0600-000069000000}"/>
              </a:ext>
            </a:extLst>
          </xdr:cNvPr>
          <xdr:cNvSpPr/>
        </xdr:nvSpPr>
        <xdr:spPr>
          <a:xfrm rot="21594301">
            <a:off x="2547504" y="6511368"/>
            <a:ext cx="255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1A67034-C2D4-4985-B018-A7E9FD1129EE}" type="TxLink">
              <a:rPr lang="en-US" sz="1000" b="0" i="0" u="none" strike="noStrike">
                <a:solidFill>
                  <a:srgbClr val="000000"/>
                </a:solidFill>
                <a:latin typeface="Arial"/>
                <a:cs typeface="Arial"/>
              </a:rPr>
              <a:pPr algn="r"/>
              <a:t>14</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0" textlink="CalPopUp!$G$3">
        <xdr:nvSpPr>
          <xdr:cNvPr id="106" name="20Day" hidden="1">
            <a:extLst>
              <a:ext uri="{FF2B5EF4-FFF2-40B4-BE49-F238E27FC236}">
                <a16:creationId xmlns:a16="http://schemas.microsoft.com/office/drawing/2014/main" id="{00000000-0008-0000-0600-00006A000000}"/>
              </a:ext>
            </a:extLst>
          </xdr:cNvPr>
          <xdr:cNvSpPr/>
        </xdr:nvSpPr>
        <xdr:spPr>
          <a:xfrm rot="21594301">
            <a:off x="3331157" y="6510057"/>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6DDDA0F-A580-4C38-AB89-C72C6EF3577B}" type="TxLink">
              <a:rPr lang="en-US" sz="1000" b="0" i="0" u="none" strike="noStrike">
                <a:solidFill>
                  <a:srgbClr val="000000"/>
                </a:solidFill>
                <a:latin typeface="Arial"/>
                <a:cs typeface="Arial"/>
              </a:rPr>
              <a:pPr algn="r"/>
              <a:t>17</a:t>
            </a:fld>
            <a:endParaRPr lang="en-US" sz="900" b="0">
              <a:solidFill>
                <a:schemeClr val="tx1">
                  <a:lumMod val="85000"/>
                  <a:lumOff val="15000"/>
                </a:schemeClr>
              </a:solidFill>
              <a:latin typeface="Tahoma" pitchFamily="34" charset="0"/>
              <a:cs typeface="Tahoma" pitchFamily="34" charset="0"/>
            </a:endParaRPr>
          </a:p>
        </xdr:txBody>
      </xdr:sp>
      <xdr:sp macro="DayBtn21" textlink="CalPopUp!$H$3">
        <xdr:nvSpPr>
          <xdr:cNvPr id="107" name="21Day" hidden="1">
            <a:extLst>
              <a:ext uri="{FF2B5EF4-FFF2-40B4-BE49-F238E27FC236}">
                <a16:creationId xmlns:a16="http://schemas.microsoft.com/office/drawing/2014/main" id="{00000000-0008-0000-0600-00006B000000}"/>
              </a:ext>
            </a:extLst>
          </xdr:cNvPr>
          <xdr:cNvSpPr/>
        </xdr:nvSpPr>
        <xdr:spPr>
          <a:xfrm rot="21594301">
            <a:off x="3591919" y="6509615"/>
            <a:ext cx="259221"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5CBEDA4-DFE7-4424-9154-280D811F21D5}" type="TxLink">
              <a:rPr lang="en-US" sz="1000" b="0" i="0" u="none" strike="noStrike">
                <a:solidFill>
                  <a:srgbClr val="000000"/>
                </a:solidFill>
                <a:latin typeface="Arial"/>
                <a:cs typeface="Arial"/>
              </a:rPr>
              <a:pPr algn="r"/>
              <a:t>18</a:t>
            </a:fld>
            <a:endParaRPr lang="en-US" sz="900" b="0">
              <a:solidFill>
                <a:schemeClr val="tx1">
                  <a:lumMod val="85000"/>
                  <a:lumOff val="15000"/>
                </a:schemeClr>
              </a:solidFill>
              <a:latin typeface="Tahoma" pitchFamily="34" charset="0"/>
              <a:cs typeface="Tahoma" pitchFamily="34" charset="0"/>
            </a:endParaRPr>
          </a:p>
        </xdr:txBody>
      </xdr:sp>
      <xdr:sp macro="DayBtn18" textlink="CalPopUp!$E$3">
        <xdr:nvSpPr>
          <xdr:cNvPr id="108" name="18Day" hidden="1">
            <a:extLst>
              <a:ext uri="{FF2B5EF4-FFF2-40B4-BE49-F238E27FC236}">
                <a16:creationId xmlns:a16="http://schemas.microsoft.com/office/drawing/2014/main" id="{00000000-0008-0000-0600-00006C000000}"/>
              </a:ext>
            </a:extLst>
          </xdr:cNvPr>
          <xdr:cNvSpPr/>
        </xdr:nvSpPr>
        <xdr:spPr>
          <a:xfrm rot="21594301">
            <a:off x="2809470" y="6510932"/>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A6AC353-D757-4A6A-9DA0-2BD00F70653D}" type="TxLink">
              <a:rPr lang="en-US" sz="1000" b="0" i="0" u="none" strike="noStrike">
                <a:solidFill>
                  <a:srgbClr val="000000"/>
                </a:solidFill>
                <a:latin typeface="Arial"/>
                <a:cs typeface="Arial"/>
              </a:rPr>
              <a:pPr algn="r"/>
              <a:t>15</a:t>
            </a:fld>
            <a:endParaRPr lang="en-US" sz="900" b="0">
              <a:solidFill>
                <a:schemeClr val="tx1">
                  <a:lumMod val="85000"/>
                  <a:lumOff val="15000"/>
                </a:schemeClr>
              </a:solidFill>
              <a:latin typeface="Tahoma" pitchFamily="34" charset="0"/>
              <a:cs typeface="Tahoma" pitchFamily="34" charset="0"/>
            </a:endParaRPr>
          </a:p>
        </xdr:txBody>
      </xdr:sp>
      <xdr:sp macro="DayBtn16" textlink="CalPopUp!$C$3">
        <xdr:nvSpPr>
          <xdr:cNvPr id="109" name="16Day" hidden="1">
            <a:extLst>
              <a:ext uri="{FF2B5EF4-FFF2-40B4-BE49-F238E27FC236}">
                <a16:creationId xmlns:a16="http://schemas.microsoft.com/office/drawing/2014/main" id="{00000000-0008-0000-0600-00006D000000}"/>
              </a:ext>
            </a:extLst>
          </xdr:cNvPr>
          <xdr:cNvSpPr/>
        </xdr:nvSpPr>
        <xdr:spPr>
          <a:xfrm rot="21594301">
            <a:off x="2285269" y="6511809"/>
            <a:ext cx="25380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BFC42DC-A523-4D76-940A-9DCA163B5F92}" type="TxLink">
              <a:rPr lang="en-US" sz="1000" b="0" i="0" u="none" strike="noStrike">
                <a:solidFill>
                  <a:srgbClr val="000000"/>
                </a:solidFill>
                <a:latin typeface="Arial"/>
                <a:cs typeface="Arial"/>
              </a:rPr>
              <a:pPr algn="r"/>
              <a:t>13</a:t>
            </a:fld>
            <a:endParaRPr lang="en-US" sz="900" b="0">
              <a:solidFill>
                <a:schemeClr val="tx1">
                  <a:lumMod val="85000"/>
                  <a:lumOff val="15000"/>
                </a:schemeClr>
              </a:solidFill>
              <a:latin typeface="Tahoma" pitchFamily="34" charset="0"/>
              <a:cs typeface="Tahoma" pitchFamily="34" charset="0"/>
            </a:endParaRPr>
          </a:p>
        </xdr:txBody>
      </xdr:sp>
      <xdr:sp macro="DayBtn19" textlink="CalPopUp!$F$3">
        <xdr:nvSpPr>
          <xdr:cNvPr id="110" name="19Day" hidden="1">
            <a:extLst>
              <a:ext uri="{FF2B5EF4-FFF2-40B4-BE49-F238E27FC236}">
                <a16:creationId xmlns:a16="http://schemas.microsoft.com/office/drawing/2014/main" id="{00000000-0008-0000-0600-00006E000000}"/>
              </a:ext>
            </a:extLst>
          </xdr:cNvPr>
          <xdr:cNvSpPr/>
        </xdr:nvSpPr>
        <xdr:spPr>
          <a:xfrm rot="21594301">
            <a:off x="3067465" y="6510495"/>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8C22742-ADE4-4516-8778-5B61FE8311A6}" type="TxLink">
              <a:rPr lang="en-US" sz="1000" b="0" i="0" u="none" strike="noStrike">
                <a:solidFill>
                  <a:srgbClr val="000000"/>
                </a:solidFill>
                <a:latin typeface="Arial"/>
                <a:cs typeface="Arial"/>
              </a:rPr>
              <a:pPr algn="r"/>
              <a:t>16</a:t>
            </a:fld>
            <a:endParaRPr lang="en-US" sz="900" b="0">
              <a:solidFill>
                <a:schemeClr val="tx1">
                  <a:lumMod val="85000"/>
                  <a:lumOff val="15000"/>
                </a:schemeClr>
              </a:solidFill>
              <a:latin typeface="Tahoma" pitchFamily="34" charset="0"/>
              <a:cs typeface="Tahoma" pitchFamily="34" charset="0"/>
            </a:endParaRPr>
          </a:p>
        </xdr:txBody>
      </xdr:sp>
      <xdr:sp macro="DayBtn22" textlink="CalPopUp!$B$4">
        <xdr:nvSpPr>
          <xdr:cNvPr id="111" name="22Day" hidden="1">
            <a:extLst>
              <a:ext uri="{FF2B5EF4-FFF2-40B4-BE49-F238E27FC236}">
                <a16:creationId xmlns:a16="http://schemas.microsoft.com/office/drawing/2014/main" id="{00000000-0008-0000-0600-00006F000000}"/>
              </a:ext>
            </a:extLst>
          </xdr:cNvPr>
          <xdr:cNvSpPr/>
        </xdr:nvSpPr>
        <xdr:spPr>
          <a:xfrm rot="21594301">
            <a:off x="2025055" y="6711613"/>
            <a:ext cx="25465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6835054-EFC8-43D7-A6DE-3B861E5BC43B}" type="TxLink">
              <a:rPr lang="en-US" sz="1000" b="0" i="0" u="none" strike="noStrike">
                <a:solidFill>
                  <a:srgbClr val="000000"/>
                </a:solidFill>
                <a:latin typeface="Arial"/>
                <a:cs typeface="Arial"/>
              </a:rPr>
              <a:pPr algn="r"/>
              <a:t>19</a:t>
            </a:fld>
            <a:endParaRPr lang="en-US" sz="900" b="0">
              <a:solidFill>
                <a:schemeClr val="tx1">
                  <a:lumMod val="85000"/>
                  <a:lumOff val="15000"/>
                </a:schemeClr>
              </a:solidFill>
              <a:latin typeface="Tahoma" pitchFamily="34" charset="0"/>
              <a:cs typeface="Tahoma" pitchFamily="34" charset="0"/>
            </a:endParaRPr>
          </a:p>
        </xdr:txBody>
      </xdr:sp>
      <xdr:sp macro="DayBtn24" textlink="CalPopUp!$D$4">
        <xdr:nvSpPr>
          <xdr:cNvPr id="112" name="24Day" hidden="1">
            <a:extLst>
              <a:ext uri="{FF2B5EF4-FFF2-40B4-BE49-F238E27FC236}">
                <a16:creationId xmlns:a16="http://schemas.microsoft.com/office/drawing/2014/main" id="{00000000-0008-0000-0600-000070000000}"/>
              </a:ext>
            </a:extLst>
          </xdr:cNvPr>
          <xdr:cNvSpPr/>
        </xdr:nvSpPr>
        <xdr:spPr>
          <a:xfrm rot="21594301">
            <a:off x="2547831" y="6710737"/>
            <a:ext cx="255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08723043-106B-4C64-AE45-7EF26FB7BC22}" type="TxLink">
              <a:rPr lang="en-US" sz="1000" b="0" i="0" u="none" strike="noStrike">
                <a:solidFill>
                  <a:srgbClr val="000000"/>
                </a:solidFill>
                <a:latin typeface="Arial"/>
                <a:cs typeface="Arial"/>
              </a:rPr>
              <a:pPr algn="r"/>
              <a:t>21</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6" textlink="CalPopUp!$F$4">
        <xdr:nvSpPr>
          <xdr:cNvPr id="113" name="26Day" hidden="1">
            <a:extLst>
              <a:ext uri="{FF2B5EF4-FFF2-40B4-BE49-F238E27FC236}">
                <a16:creationId xmlns:a16="http://schemas.microsoft.com/office/drawing/2014/main" id="{00000000-0008-0000-0600-000071000000}"/>
              </a:ext>
            </a:extLst>
          </xdr:cNvPr>
          <xdr:cNvSpPr/>
        </xdr:nvSpPr>
        <xdr:spPr>
          <a:xfrm rot="21594301">
            <a:off x="3067790" y="6709862"/>
            <a:ext cx="259221"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76D04FF-DF50-4BE9-AC61-FEE79F7108A0}" type="TxLink">
              <a:rPr lang="en-US" sz="1000" b="0" i="0" u="none" strike="noStrike">
                <a:solidFill>
                  <a:srgbClr val="000000"/>
                </a:solidFill>
                <a:latin typeface="Arial"/>
                <a:cs typeface="Arial"/>
              </a:rPr>
              <a:pPr algn="r"/>
              <a:t>23</a:t>
            </a:fld>
            <a:endParaRPr lang="en-US" sz="900" b="0">
              <a:solidFill>
                <a:schemeClr val="tx1">
                  <a:lumMod val="85000"/>
                  <a:lumOff val="15000"/>
                </a:schemeClr>
              </a:solidFill>
              <a:latin typeface="Tahoma" pitchFamily="34" charset="0"/>
              <a:cs typeface="Tahoma" pitchFamily="34" charset="0"/>
            </a:endParaRPr>
          </a:p>
        </xdr:txBody>
      </xdr:sp>
      <xdr:sp macro="DayBtn27" textlink="CalPopUp!$G$4">
        <xdr:nvSpPr>
          <xdr:cNvPr id="114" name="27Day" hidden="1">
            <a:extLst>
              <a:ext uri="{FF2B5EF4-FFF2-40B4-BE49-F238E27FC236}">
                <a16:creationId xmlns:a16="http://schemas.microsoft.com/office/drawing/2014/main" id="{00000000-0008-0000-0600-000072000000}"/>
              </a:ext>
            </a:extLst>
          </xdr:cNvPr>
          <xdr:cNvSpPr/>
        </xdr:nvSpPr>
        <xdr:spPr>
          <a:xfrm rot="21594301">
            <a:off x="3331484" y="6709423"/>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0DF2BC5-669B-4236-8C48-82F47B2E739D}" type="TxLink">
              <a:rPr lang="en-US" sz="1000" b="0" i="0" u="none" strike="noStrike">
                <a:solidFill>
                  <a:srgbClr val="000000"/>
                </a:solidFill>
                <a:latin typeface="Arial"/>
                <a:cs typeface="Arial"/>
              </a:rPr>
              <a:pPr algn="r"/>
              <a:t>24</a:t>
            </a:fld>
            <a:endParaRPr lang="en-US" sz="900" b="0">
              <a:solidFill>
                <a:schemeClr val="tx1">
                  <a:lumMod val="85000"/>
                  <a:lumOff val="15000"/>
                </a:schemeClr>
              </a:solidFill>
              <a:latin typeface="Tahoma" pitchFamily="34" charset="0"/>
              <a:cs typeface="Tahoma" pitchFamily="34" charset="0"/>
            </a:endParaRPr>
          </a:p>
        </xdr:txBody>
      </xdr:sp>
      <xdr:sp macro="DayBtn25" textlink="CalPopUp!$E$4">
        <xdr:nvSpPr>
          <xdr:cNvPr id="115" name="25Day" hidden="1">
            <a:extLst>
              <a:ext uri="{FF2B5EF4-FFF2-40B4-BE49-F238E27FC236}">
                <a16:creationId xmlns:a16="http://schemas.microsoft.com/office/drawing/2014/main" id="{00000000-0008-0000-0600-000073000000}"/>
              </a:ext>
            </a:extLst>
          </xdr:cNvPr>
          <xdr:cNvSpPr/>
        </xdr:nvSpPr>
        <xdr:spPr>
          <a:xfrm rot="21594301">
            <a:off x="2809797" y="6710298"/>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C5EC5FA-565D-43AC-99E1-AC450AE325D5}" type="TxLink">
              <a:rPr lang="en-US" sz="1000" b="0" i="0" u="none" strike="noStrike">
                <a:solidFill>
                  <a:srgbClr val="000000"/>
                </a:solidFill>
                <a:latin typeface="Arial"/>
                <a:cs typeface="Arial"/>
              </a:rPr>
              <a:pPr algn="r"/>
              <a:t>22</a:t>
            </a:fld>
            <a:endParaRPr lang="en-US" sz="900" b="0">
              <a:solidFill>
                <a:schemeClr val="tx1">
                  <a:lumMod val="85000"/>
                  <a:lumOff val="15000"/>
                </a:schemeClr>
              </a:solidFill>
              <a:latin typeface="Tahoma" pitchFamily="34" charset="0"/>
              <a:cs typeface="Tahoma" pitchFamily="34" charset="0"/>
            </a:endParaRPr>
          </a:p>
        </xdr:txBody>
      </xdr:sp>
      <xdr:sp macro="DayBtn23" textlink="CalPopUp!$C$4">
        <xdr:nvSpPr>
          <xdr:cNvPr id="116" name="23Day" hidden="1">
            <a:extLst>
              <a:ext uri="{FF2B5EF4-FFF2-40B4-BE49-F238E27FC236}">
                <a16:creationId xmlns:a16="http://schemas.microsoft.com/office/drawing/2014/main" id="{00000000-0008-0000-0600-000074000000}"/>
              </a:ext>
            </a:extLst>
          </xdr:cNvPr>
          <xdr:cNvSpPr/>
        </xdr:nvSpPr>
        <xdr:spPr>
          <a:xfrm rot="21594301">
            <a:off x="2285595" y="6711176"/>
            <a:ext cx="25380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5EC69DC-75A0-4646-9862-81FCE2C25497}" type="TxLink">
              <a:rPr lang="en-US" sz="1000" b="0" i="0" u="none" strike="noStrike">
                <a:solidFill>
                  <a:srgbClr val="000000"/>
                </a:solidFill>
                <a:latin typeface="Arial"/>
                <a:cs typeface="Arial"/>
              </a:rPr>
              <a:pPr algn="r"/>
              <a:t>20</a:t>
            </a:fld>
            <a:endParaRPr lang="en-US" sz="900" b="0">
              <a:solidFill>
                <a:schemeClr val="tx1">
                  <a:lumMod val="85000"/>
                  <a:lumOff val="15000"/>
                </a:schemeClr>
              </a:solidFill>
              <a:latin typeface="Tahoma" pitchFamily="34" charset="0"/>
              <a:cs typeface="Tahoma" pitchFamily="34" charset="0"/>
            </a:endParaRPr>
          </a:p>
        </xdr:txBody>
      </xdr:sp>
      <xdr:sp macro="DayBtn28" textlink="CalPopUp!$H$4">
        <xdr:nvSpPr>
          <xdr:cNvPr id="117" name="28Day" hidden="1">
            <a:extLst>
              <a:ext uri="{FF2B5EF4-FFF2-40B4-BE49-F238E27FC236}">
                <a16:creationId xmlns:a16="http://schemas.microsoft.com/office/drawing/2014/main" id="{00000000-0008-0000-0600-000075000000}"/>
              </a:ext>
            </a:extLst>
          </xdr:cNvPr>
          <xdr:cNvSpPr/>
        </xdr:nvSpPr>
        <xdr:spPr>
          <a:xfrm rot="21594301">
            <a:off x="3592246" y="6708984"/>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F4DBB06-AE10-4622-9772-CA69A0BD5BAF}" type="TxLink">
              <a:rPr lang="en-US" sz="1000" b="0" i="0" u="none" strike="noStrike">
                <a:solidFill>
                  <a:srgbClr val="000000"/>
                </a:solidFill>
                <a:latin typeface="Arial"/>
                <a:cs typeface="Arial"/>
              </a:rPr>
              <a:pPr algn="r"/>
              <a:t>25</a:t>
            </a:fld>
            <a:endParaRPr lang="en-US" sz="900" b="0">
              <a:solidFill>
                <a:schemeClr val="tx1">
                  <a:lumMod val="85000"/>
                  <a:lumOff val="15000"/>
                </a:schemeClr>
              </a:solidFill>
              <a:latin typeface="Tahoma" pitchFamily="34" charset="0"/>
              <a:cs typeface="Tahoma" pitchFamily="34" charset="0"/>
            </a:endParaRPr>
          </a:p>
        </xdr:txBody>
      </xdr:sp>
      <xdr:sp macro="DayBtn29" textlink="CalPopUp!$B$5">
        <xdr:nvSpPr>
          <xdr:cNvPr id="118" name="29Day" hidden="1">
            <a:extLst>
              <a:ext uri="{FF2B5EF4-FFF2-40B4-BE49-F238E27FC236}">
                <a16:creationId xmlns:a16="http://schemas.microsoft.com/office/drawing/2014/main" id="{00000000-0008-0000-0600-000076000000}"/>
              </a:ext>
            </a:extLst>
          </xdr:cNvPr>
          <xdr:cNvSpPr/>
        </xdr:nvSpPr>
        <xdr:spPr>
          <a:xfrm rot="21594301">
            <a:off x="2025383" y="6911964"/>
            <a:ext cx="25465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3A1BFCE-7C5E-47A1-B8AD-B329EFE17450}" type="TxLink">
              <a:rPr lang="en-US" sz="1000" b="0" i="0" u="none" strike="noStrike">
                <a:solidFill>
                  <a:srgbClr val="000000"/>
                </a:solidFill>
                <a:latin typeface="Arial"/>
                <a:cs typeface="Arial"/>
              </a:rPr>
              <a:pPr algn="r"/>
              <a:t>26</a:t>
            </a:fld>
            <a:endParaRPr lang="en-US" sz="900" b="0">
              <a:solidFill>
                <a:schemeClr val="tx1">
                  <a:lumMod val="85000"/>
                  <a:lumOff val="15000"/>
                </a:schemeClr>
              </a:solidFill>
              <a:latin typeface="Tahoma" pitchFamily="34" charset="0"/>
              <a:cs typeface="Tahoma" pitchFamily="34" charset="0"/>
            </a:endParaRPr>
          </a:p>
        </xdr:txBody>
      </xdr:sp>
      <xdr:sp macro="DayBtn31" textlink="CalPopUp!$D$5">
        <xdr:nvSpPr>
          <xdr:cNvPr id="119" name="31Day" hidden="1">
            <a:extLst>
              <a:ext uri="{FF2B5EF4-FFF2-40B4-BE49-F238E27FC236}">
                <a16:creationId xmlns:a16="http://schemas.microsoft.com/office/drawing/2014/main" id="{00000000-0008-0000-0600-000077000000}"/>
              </a:ext>
            </a:extLst>
          </xdr:cNvPr>
          <xdr:cNvSpPr/>
        </xdr:nvSpPr>
        <xdr:spPr>
          <a:xfrm rot="21594301">
            <a:off x="2548160" y="6911088"/>
            <a:ext cx="255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8A4A4A9-CF75-4F29-A7CF-B54D92AAB274}" type="TxLink">
              <a:rPr lang="en-US" sz="1000" b="0" i="0" u="none" strike="noStrike">
                <a:solidFill>
                  <a:srgbClr val="000000"/>
                </a:solidFill>
                <a:latin typeface="Arial"/>
                <a:cs typeface="Arial"/>
              </a:rPr>
              <a:pPr algn="r"/>
              <a:t>28</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34" textlink="CalPopUp!$G$5">
        <xdr:nvSpPr>
          <xdr:cNvPr id="120" name="34Day" hidden="1">
            <a:extLst>
              <a:ext uri="{FF2B5EF4-FFF2-40B4-BE49-F238E27FC236}">
                <a16:creationId xmlns:a16="http://schemas.microsoft.com/office/drawing/2014/main" id="{00000000-0008-0000-0600-000078000000}"/>
              </a:ext>
            </a:extLst>
          </xdr:cNvPr>
          <xdr:cNvSpPr/>
        </xdr:nvSpPr>
        <xdr:spPr>
          <a:xfrm rot="21594301">
            <a:off x="3333311" y="6909774"/>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F8179E0-BF1B-4705-9EEA-2B1E2DD52CA8}" type="TxLink">
              <a:rPr lang="en-US" sz="1000" b="0" i="0" u="none" strike="noStrike">
                <a:solidFill>
                  <a:srgbClr val="000000"/>
                </a:solidFill>
                <a:latin typeface="Arial"/>
                <a:cs typeface="Arial"/>
              </a:rPr>
              <a:pPr algn="r"/>
              <a:t>31</a:t>
            </a:fld>
            <a:endParaRPr lang="en-US" sz="900" b="0">
              <a:solidFill>
                <a:schemeClr val="tx1">
                  <a:lumMod val="85000"/>
                  <a:lumOff val="15000"/>
                </a:schemeClr>
              </a:solidFill>
              <a:latin typeface="Tahoma" pitchFamily="34" charset="0"/>
              <a:cs typeface="Tahoma" pitchFamily="34" charset="0"/>
            </a:endParaRPr>
          </a:p>
        </xdr:txBody>
      </xdr:sp>
      <xdr:sp macro="DayBtn35" textlink="CalPopUp!$H$5">
        <xdr:nvSpPr>
          <xdr:cNvPr id="121" name="35Day" hidden="1">
            <a:extLst>
              <a:ext uri="{FF2B5EF4-FFF2-40B4-BE49-F238E27FC236}">
                <a16:creationId xmlns:a16="http://schemas.microsoft.com/office/drawing/2014/main" id="{00000000-0008-0000-0600-000079000000}"/>
              </a:ext>
            </a:extLst>
          </xdr:cNvPr>
          <xdr:cNvSpPr/>
        </xdr:nvSpPr>
        <xdr:spPr>
          <a:xfrm rot="21594301">
            <a:off x="3594074" y="6909334"/>
            <a:ext cx="259221"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596FADA-1953-489B-B04A-D5AED7B05760}"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2" textlink="CalPopUp!$E$5">
        <xdr:nvSpPr>
          <xdr:cNvPr id="122" name="32Day" hidden="1">
            <a:extLst>
              <a:ext uri="{FF2B5EF4-FFF2-40B4-BE49-F238E27FC236}">
                <a16:creationId xmlns:a16="http://schemas.microsoft.com/office/drawing/2014/main" id="{00000000-0008-0000-0600-00007A000000}"/>
              </a:ext>
            </a:extLst>
          </xdr:cNvPr>
          <xdr:cNvSpPr/>
        </xdr:nvSpPr>
        <xdr:spPr>
          <a:xfrm rot="21594301">
            <a:off x="2810125" y="6910651"/>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0837C91-7A3E-4E4B-A8E8-4FE0905352EE}" type="TxLink">
              <a:rPr lang="en-US" sz="1000" b="0" i="0" u="none" strike="noStrike">
                <a:solidFill>
                  <a:srgbClr val="000000"/>
                </a:solidFill>
                <a:latin typeface="Arial"/>
                <a:cs typeface="Arial"/>
              </a:rPr>
              <a:pPr algn="r"/>
              <a:t>29</a:t>
            </a:fld>
            <a:endParaRPr lang="en-US" sz="900" b="0">
              <a:solidFill>
                <a:schemeClr val="tx1">
                  <a:lumMod val="85000"/>
                  <a:lumOff val="15000"/>
                </a:schemeClr>
              </a:solidFill>
              <a:latin typeface="Tahoma" pitchFamily="34" charset="0"/>
              <a:cs typeface="Tahoma" pitchFamily="34" charset="0"/>
            </a:endParaRPr>
          </a:p>
        </xdr:txBody>
      </xdr:sp>
      <xdr:sp macro="DayBtn30" textlink="CalPopUp!$C$5">
        <xdr:nvSpPr>
          <xdr:cNvPr id="123" name="30Day" hidden="1">
            <a:extLst>
              <a:ext uri="{FF2B5EF4-FFF2-40B4-BE49-F238E27FC236}">
                <a16:creationId xmlns:a16="http://schemas.microsoft.com/office/drawing/2014/main" id="{00000000-0008-0000-0600-00007B000000}"/>
              </a:ext>
            </a:extLst>
          </xdr:cNvPr>
          <xdr:cNvSpPr/>
        </xdr:nvSpPr>
        <xdr:spPr>
          <a:xfrm rot="21594301">
            <a:off x="2285924" y="6911530"/>
            <a:ext cx="25380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0E303529-4190-447C-8FAA-ACC070AF3C77}" type="TxLink">
              <a:rPr lang="en-US" sz="1000" b="0" i="0" u="none" strike="noStrike">
                <a:solidFill>
                  <a:srgbClr val="000000"/>
                </a:solidFill>
                <a:latin typeface="Arial"/>
                <a:cs typeface="Arial"/>
              </a:rPr>
              <a:pPr algn="r"/>
              <a:t>27</a:t>
            </a:fld>
            <a:endParaRPr lang="en-US" sz="900" b="0">
              <a:solidFill>
                <a:schemeClr val="tx1">
                  <a:lumMod val="85000"/>
                  <a:lumOff val="15000"/>
                </a:schemeClr>
              </a:solidFill>
              <a:latin typeface="Tahoma" pitchFamily="34" charset="0"/>
              <a:cs typeface="Tahoma" pitchFamily="34" charset="0"/>
            </a:endParaRPr>
          </a:p>
        </xdr:txBody>
      </xdr:sp>
      <xdr:sp macro="DayBtn33" textlink="CalPopUp!$F$5">
        <xdr:nvSpPr>
          <xdr:cNvPr id="124" name="33Day" hidden="1">
            <a:extLst>
              <a:ext uri="{FF2B5EF4-FFF2-40B4-BE49-F238E27FC236}">
                <a16:creationId xmlns:a16="http://schemas.microsoft.com/office/drawing/2014/main" id="{00000000-0008-0000-0600-00007C000000}"/>
              </a:ext>
            </a:extLst>
          </xdr:cNvPr>
          <xdr:cNvSpPr/>
        </xdr:nvSpPr>
        <xdr:spPr>
          <a:xfrm rot="21594301">
            <a:off x="3069618" y="6910212"/>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8235A11-752F-4EAE-96BA-8E2AA1980872}" type="TxLink">
              <a:rPr lang="en-US" sz="1000" b="0" i="0" u="none" strike="noStrike">
                <a:solidFill>
                  <a:srgbClr val="000000"/>
                </a:solidFill>
                <a:latin typeface="Arial"/>
                <a:cs typeface="Arial"/>
              </a:rPr>
              <a:pPr algn="r"/>
              <a:t>30</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125" name="Sa" hidden="1">
            <a:extLst>
              <a:ext uri="{FF2B5EF4-FFF2-40B4-BE49-F238E27FC236}">
                <a16:creationId xmlns:a16="http://schemas.microsoft.com/office/drawing/2014/main" id="{00000000-0008-0000-0600-00007D000000}"/>
              </a:ext>
            </a:extLst>
          </xdr:cNvPr>
          <xdr:cNvSpPr/>
        </xdr:nvSpPr>
        <xdr:spPr>
          <a:xfrm rot="21594301">
            <a:off x="3592324" y="5908405"/>
            <a:ext cx="258725"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Sa</a:t>
            </a:r>
          </a:p>
        </xdr:txBody>
      </xdr:sp>
      <xdr:sp macro="" textlink="">
        <xdr:nvSpPr>
          <xdr:cNvPr id="126" name="Fr" hidden="1">
            <a:extLst>
              <a:ext uri="{FF2B5EF4-FFF2-40B4-BE49-F238E27FC236}">
                <a16:creationId xmlns:a16="http://schemas.microsoft.com/office/drawing/2014/main" id="{00000000-0008-0000-0600-00007E000000}"/>
              </a:ext>
            </a:extLst>
          </xdr:cNvPr>
          <xdr:cNvSpPr/>
        </xdr:nvSpPr>
        <xdr:spPr>
          <a:xfrm rot="21594301">
            <a:off x="3331561" y="5908846"/>
            <a:ext cx="253803"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Fr</a:t>
            </a:r>
          </a:p>
        </xdr:txBody>
      </xdr:sp>
      <xdr:sp macro="" textlink="">
        <xdr:nvSpPr>
          <xdr:cNvPr id="127" name="Th" hidden="1">
            <a:extLst>
              <a:ext uri="{FF2B5EF4-FFF2-40B4-BE49-F238E27FC236}">
                <a16:creationId xmlns:a16="http://schemas.microsoft.com/office/drawing/2014/main" id="{00000000-0008-0000-0600-00007F000000}"/>
              </a:ext>
            </a:extLst>
          </xdr:cNvPr>
          <xdr:cNvSpPr/>
        </xdr:nvSpPr>
        <xdr:spPr>
          <a:xfrm rot="21594301">
            <a:off x="3067007" y="5909284"/>
            <a:ext cx="259587"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Th</a:t>
            </a:r>
          </a:p>
        </xdr:txBody>
      </xdr:sp>
      <xdr:sp macro="" textlink="">
        <xdr:nvSpPr>
          <xdr:cNvPr id="128" name="We" hidden="1">
            <a:extLst>
              <a:ext uri="{FF2B5EF4-FFF2-40B4-BE49-F238E27FC236}">
                <a16:creationId xmlns:a16="http://schemas.microsoft.com/office/drawing/2014/main" id="{00000000-0008-0000-0600-000080000000}"/>
              </a:ext>
            </a:extLst>
          </xdr:cNvPr>
          <xdr:cNvSpPr/>
        </xdr:nvSpPr>
        <xdr:spPr>
          <a:xfrm rot="21594301">
            <a:off x="2809874" y="5909722"/>
            <a:ext cx="252941"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WeW</a:t>
            </a:r>
          </a:p>
        </xdr:txBody>
      </xdr:sp>
      <xdr:sp macro="" textlink="">
        <xdr:nvSpPr>
          <xdr:cNvPr id="129" name="Tu" hidden="1">
            <a:extLst>
              <a:ext uri="{FF2B5EF4-FFF2-40B4-BE49-F238E27FC236}">
                <a16:creationId xmlns:a16="http://schemas.microsoft.com/office/drawing/2014/main" id="{00000000-0008-0000-0600-000081000000}"/>
              </a:ext>
            </a:extLst>
          </xdr:cNvPr>
          <xdr:cNvSpPr/>
        </xdr:nvSpPr>
        <xdr:spPr>
          <a:xfrm rot="21594301">
            <a:off x="2547047" y="5910157"/>
            <a:ext cx="256585"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Tu</a:t>
            </a:r>
          </a:p>
        </xdr:txBody>
      </xdr:sp>
      <xdr:sp macro="" textlink="">
        <xdr:nvSpPr>
          <xdr:cNvPr id="130" name="Mo" hidden="1">
            <a:extLst>
              <a:ext uri="{FF2B5EF4-FFF2-40B4-BE49-F238E27FC236}">
                <a16:creationId xmlns:a16="http://schemas.microsoft.com/office/drawing/2014/main" id="{00000000-0008-0000-0600-000082000000}"/>
              </a:ext>
            </a:extLst>
          </xdr:cNvPr>
          <xdr:cNvSpPr/>
        </xdr:nvSpPr>
        <xdr:spPr>
          <a:xfrm rot="21594301">
            <a:off x="2285672" y="5910600"/>
            <a:ext cx="252942"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l"/>
            <a:r>
              <a:rPr lang="en-US" sz="900" b="1" i="0" u="none" strike="noStrike">
                <a:solidFill>
                  <a:schemeClr val="tx1">
                    <a:lumMod val="85000"/>
                    <a:lumOff val="15000"/>
                  </a:schemeClr>
                </a:solidFill>
                <a:latin typeface="Tahoma" pitchFamily="34" charset="0"/>
                <a:cs typeface="Tahoma" pitchFamily="34" charset="0"/>
              </a:rPr>
              <a:t>Mo</a:t>
            </a:r>
          </a:p>
        </xdr:txBody>
      </xdr:sp>
      <xdr:sp macro="" textlink="">
        <xdr:nvSpPr>
          <xdr:cNvPr id="131" name="Su" hidden="1">
            <a:extLst>
              <a:ext uri="{FF2B5EF4-FFF2-40B4-BE49-F238E27FC236}">
                <a16:creationId xmlns:a16="http://schemas.microsoft.com/office/drawing/2014/main" id="{00000000-0008-0000-0600-000083000000}"/>
              </a:ext>
            </a:extLst>
          </xdr:cNvPr>
          <xdr:cNvSpPr/>
        </xdr:nvSpPr>
        <xdr:spPr>
          <a:xfrm rot="21594301">
            <a:off x="2025132" y="5911034"/>
            <a:ext cx="254654"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Su</a:t>
            </a:r>
          </a:p>
        </xdr:txBody>
      </xdr:sp>
      <xdr:pic macro="ShowSettings">
        <xdr:nvPicPr>
          <xdr:cNvPr id="132" name="SetBtn" hidden="1">
            <a:extLst>
              <a:ext uri="{FF2B5EF4-FFF2-40B4-BE49-F238E27FC236}">
                <a16:creationId xmlns:a16="http://schemas.microsoft.com/office/drawing/2014/main" id="{00000000-0008-0000-06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21594301">
            <a:off x="3778302" y="7350392"/>
            <a:ext cx="133992" cy="145851"/>
          </a:xfrm>
          <a:prstGeom prst="rect">
            <a:avLst/>
          </a:prstGeom>
        </xdr:spPr>
      </xdr:pic>
      <xdr:sp macro="CalCol1" textlink="">
        <xdr:nvSpPr>
          <xdr:cNvPr id="133" name="CalCol1" hidden="1">
            <a:extLst>
              <a:ext uri="{FF2B5EF4-FFF2-40B4-BE49-F238E27FC236}">
                <a16:creationId xmlns:a16="http://schemas.microsoft.com/office/drawing/2014/main" id="{00000000-0008-0000-0600-000085000000}"/>
              </a:ext>
            </a:extLst>
          </xdr:cNvPr>
          <xdr:cNvSpPr/>
        </xdr:nvSpPr>
        <xdr:spPr>
          <a:xfrm rot="21594301">
            <a:off x="2006777" y="7580457"/>
            <a:ext cx="126984" cy="134746"/>
          </a:xfrm>
          <a:prstGeom prst="ellipse">
            <a:avLst/>
          </a:prstGeom>
          <a:solidFill>
            <a:srgbClr val="EAEAE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2" textlink="">
        <xdr:nvSpPr>
          <xdr:cNvPr id="134" name="CalCol2" hidden="1">
            <a:extLst>
              <a:ext uri="{FF2B5EF4-FFF2-40B4-BE49-F238E27FC236}">
                <a16:creationId xmlns:a16="http://schemas.microsoft.com/office/drawing/2014/main" id="{00000000-0008-0000-0600-000086000000}"/>
              </a:ext>
            </a:extLst>
          </xdr:cNvPr>
          <xdr:cNvSpPr/>
        </xdr:nvSpPr>
        <xdr:spPr>
          <a:xfrm rot="21594301">
            <a:off x="2226650" y="7580089"/>
            <a:ext cx="126984" cy="134746"/>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3" textlink="">
        <xdr:nvSpPr>
          <xdr:cNvPr id="135" name="CalCol3" hidden="1">
            <a:extLst>
              <a:ext uri="{FF2B5EF4-FFF2-40B4-BE49-F238E27FC236}">
                <a16:creationId xmlns:a16="http://schemas.microsoft.com/office/drawing/2014/main" id="{00000000-0008-0000-0600-000087000000}"/>
              </a:ext>
            </a:extLst>
          </xdr:cNvPr>
          <xdr:cNvSpPr/>
        </xdr:nvSpPr>
        <xdr:spPr>
          <a:xfrm rot="21594301">
            <a:off x="2446523" y="7579721"/>
            <a:ext cx="127804" cy="134746"/>
          </a:xfrm>
          <a:prstGeom prst="ellipse">
            <a:avLst/>
          </a:prstGeom>
          <a:solidFill>
            <a:schemeClr val="tx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4" textlink="">
        <xdr:nvSpPr>
          <xdr:cNvPr id="136" name="CalCol4" hidden="1">
            <a:extLst>
              <a:ext uri="{FF2B5EF4-FFF2-40B4-BE49-F238E27FC236}">
                <a16:creationId xmlns:a16="http://schemas.microsoft.com/office/drawing/2014/main" id="{00000000-0008-0000-0600-000088000000}"/>
              </a:ext>
            </a:extLst>
          </xdr:cNvPr>
          <xdr:cNvSpPr/>
        </xdr:nvSpPr>
        <xdr:spPr>
          <a:xfrm rot="21594301">
            <a:off x="2667216" y="7579352"/>
            <a:ext cx="126984" cy="134746"/>
          </a:xfrm>
          <a:prstGeom prst="ellipse">
            <a:avLst/>
          </a:prstGeom>
          <a:solidFill>
            <a:schemeClr val="accent1">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5" textlink="">
        <xdr:nvSpPr>
          <xdr:cNvPr id="137" name="CalCol5" hidden="1">
            <a:extLst>
              <a:ext uri="{FF2B5EF4-FFF2-40B4-BE49-F238E27FC236}">
                <a16:creationId xmlns:a16="http://schemas.microsoft.com/office/drawing/2014/main" id="{00000000-0008-0000-0600-000089000000}"/>
              </a:ext>
            </a:extLst>
          </xdr:cNvPr>
          <xdr:cNvSpPr/>
        </xdr:nvSpPr>
        <xdr:spPr>
          <a:xfrm rot="21594301">
            <a:off x="2887090" y="7578983"/>
            <a:ext cx="126984" cy="134746"/>
          </a:xfrm>
          <a:prstGeom prst="ellipse">
            <a:avLst/>
          </a:prstGeom>
          <a:solidFill>
            <a:schemeClr val="accent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6" textlink="">
        <xdr:nvSpPr>
          <xdr:cNvPr id="138" name="CalCol6" hidden="1">
            <a:extLst>
              <a:ext uri="{FF2B5EF4-FFF2-40B4-BE49-F238E27FC236}">
                <a16:creationId xmlns:a16="http://schemas.microsoft.com/office/drawing/2014/main" id="{00000000-0008-0000-0600-00008A000000}"/>
              </a:ext>
            </a:extLst>
          </xdr:cNvPr>
          <xdr:cNvSpPr/>
        </xdr:nvSpPr>
        <xdr:spPr>
          <a:xfrm rot="21594301">
            <a:off x="3107782" y="7578613"/>
            <a:ext cx="126984" cy="134746"/>
          </a:xfrm>
          <a:prstGeom prst="ellipse">
            <a:avLst/>
          </a:prstGeom>
          <a:solidFill>
            <a:schemeClr val="accent3">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7" textlink="">
        <xdr:nvSpPr>
          <xdr:cNvPr id="139" name="CalCol7" hidden="1">
            <a:extLst>
              <a:ext uri="{FF2B5EF4-FFF2-40B4-BE49-F238E27FC236}">
                <a16:creationId xmlns:a16="http://schemas.microsoft.com/office/drawing/2014/main" id="{00000000-0008-0000-0600-00008B000000}"/>
              </a:ext>
            </a:extLst>
          </xdr:cNvPr>
          <xdr:cNvSpPr/>
        </xdr:nvSpPr>
        <xdr:spPr>
          <a:xfrm rot="21594301">
            <a:off x="3327656" y="7578246"/>
            <a:ext cx="126984" cy="134746"/>
          </a:xfrm>
          <a:prstGeom prst="ellipse">
            <a:avLst/>
          </a:prstGeom>
          <a:solidFill>
            <a:schemeClr val="accent4">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8" textlink="">
        <xdr:nvSpPr>
          <xdr:cNvPr id="140" name="CalCol8" hidden="1">
            <a:extLst>
              <a:ext uri="{FF2B5EF4-FFF2-40B4-BE49-F238E27FC236}">
                <a16:creationId xmlns:a16="http://schemas.microsoft.com/office/drawing/2014/main" id="{00000000-0008-0000-0600-00008C000000}"/>
              </a:ext>
            </a:extLst>
          </xdr:cNvPr>
          <xdr:cNvSpPr/>
        </xdr:nvSpPr>
        <xdr:spPr>
          <a:xfrm rot="21594301">
            <a:off x="3547530" y="7577876"/>
            <a:ext cx="127802" cy="134746"/>
          </a:xfrm>
          <a:prstGeom prst="ellipse">
            <a:avLst/>
          </a:prstGeom>
          <a:solidFill>
            <a:schemeClr val="accent5">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9" textlink="">
        <xdr:nvSpPr>
          <xdr:cNvPr id="141" name="CalCol9" hidden="1">
            <a:extLst>
              <a:ext uri="{FF2B5EF4-FFF2-40B4-BE49-F238E27FC236}">
                <a16:creationId xmlns:a16="http://schemas.microsoft.com/office/drawing/2014/main" id="{00000000-0008-0000-0600-00008D000000}"/>
              </a:ext>
            </a:extLst>
          </xdr:cNvPr>
          <xdr:cNvSpPr/>
        </xdr:nvSpPr>
        <xdr:spPr>
          <a:xfrm rot="21594301">
            <a:off x="3768222" y="7577507"/>
            <a:ext cx="126984" cy="134746"/>
          </a:xfrm>
          <a:prstGeom prst="ellipse">
            <a:avLst/>
          </a:prstGeom>
          <a:solidFill>
            <a:schemeClr val="accent6">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12" name="PrevMonth" hidden="1">
            <a:extLst>
              <a:ext uri="{FF2B5EF4-FFF2-40B4-BE49-F238E27FC236}">
                <a16:creationId xmlns:a16="http://schemas.microsoft.com/office/drawing/2014/main" id="{00000000-0008-0000-0600-00000C000000}"/>
              </a:ext>
            </a:extLst>
          </xdr:cNvPr>
          <xdr:cNvGrpSpPr/>
        </xdr:nvGrpSpPr>
        <xdr:grpSpPr>
          <a:xfrm>
            <a:off x="2073455" y="5747428"/>
            <a:ext cx="101861" cy="110876"/>
            <a:chOff x="2073455" y="5747428"/>
            <a:chExt cx="101861" cy="110876"/>
          </a:xfrm>
        </xdr:grpSpPr>
        <xdr:sp macro="PrevMonth" textlink="">
          <xdr:nvSpPr>
            <xdr:cNvPr id="146" name="PrevRec" hidden="1">
              <a:extLst>
                <a:ext uri="{FF2B5EF4-FFF2-40B4-BE49-F238E27FC236}">
                  <a16:creationId xmlns:a16="http://schemas.microsoft.com/office/drawing/2014/main" id="{00000000-0008-0000-0600-000092000000}"/>
                </a:ext>
              </a:extLst>
            </xdr:cNvPr>
            <xdr:cNvSpPr/>
          </xdr:nvSpPr>
          <xdr:spPr>
            <a:xfrm rot="21594301">
              <a:off x="2073455" y="5747428"/>
              <a:ext cx="101861" cy="110876"/>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PrevMonth" textlink="">
          <xdr:nvSpPr>
            <xdr:cNvPr id="147" name="PrevTri" hidden="1">
              <a:extLst>
                <a:ext uri="{FF2B5EF4-FFF2-40B4-BE49-F238E27FC236}">
                  <a16:creationId xmlns:a16="http://schemas.microsoft.com/office/drawing/2014/main" id="{00000000-0008-0000-0600-000093000000}"/>
                </a:ext>
              </a:extLst>
            </xdr:cNvPr>
            <xdr:cNvSpPr/>
          </xdr:nvSpPr>
          <xdr:spPr>
            <a:xfrm rot="16194301">
              <a:off x="2082172" y="5775684"/>
              <a:ext cx="73624" cy="54381"/>
            </a:xfrm>
            <a:prstGeom prs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nvGrpSpPr>
          <xdr:cNvPr id="11" name="NextMonth" hidden="1">
            <a:extLst>
              <a:ext uri="{FF2B5EF4-FFF2-40B4-BE49-F238E27FC236}">
                <a16:creationId xmlns:a16="http://schemas.microsoft.com/office/drawing/2014/main" id="{00000000-0008-0000-0600-00000B000000}"/>
              </a:ext>
            </a:extLst>
          </xdr:cNvPr>
          <xdr:cNvGrpSpPr/>
        </xdr:nvGrpSpPr>
        <xdr:grpSpPr>
          <a:xfrm>
            <a:off x="3717737" y="5744674"/>
            <a:ext cx="101861" cy="110876"/>
            <a:chOff x="3717737" y="5744674"/>
            <a:chExt cx="101861" cy="110876"/>
          </a:xfrm>
        </xdr:grpSpPr>
        <xdr:sp macro="NextMonth" textlink="">
          <xdr:nvSpPr>
            <xdr:cNvPr id="144" name="NextRec" hidden="1">
              <a:extLst>
                <a:ext uri="{FF2B5EF4-FFF2-40B4-BE49-F238E27FC236}">
                  <a16:creationId xmlns:a16="http://schemas.microsoft.com/office/drawing/2014/main" id="{00000000-0008-0000-0600-000090000000}"/>
                </a:ext>
              </a:extLst>
            </xdr:cNvPr>
            <xdr:cNvSpPr/>
          </xdr:nvSpPr>
          <xdr:spPr>
            <a:xfrm rot="21594301">
              <a:off x="3717737" y="5744674"/>
              <a:ext cx="101861" cy="110876"/>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NextMonth" textlink="">
          <xdr:nvSpPr>
            <xdr:cNvPr id="145" name="NextTri" hidden="1">
              <a:extLst>
                <a:ext uri="{FF2B5EF4-FFF2-40B4-BE49-F238E27FC236}">
                  <a16:creationId xmlns:a16="http://schemas.microsoft.com/office/drawing/2014/main" id="{00000000-0008-0000-0600-000091000000}"/>
                </a:ext>
              </a:extLst>
            </xdr:cNvPr>
            <xdr:cNvSpPr/>
          </xdr:nvSpPr>
          <xdr:spPr>
            <a:xfrm rot="5394301">
              <a:off x="3735294" y="5772917"/>
              <a:ext cx="73624" cy="54381"/>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3</xdr:col>
      <xdr:colOff>782922</xdr:colOff>
      <xdr:row>20</xdr:row>
      <xdr:rowOff>23523</xdr:rowOff>
    </xdr:to>
    <xdr:grpSp>
      <xdr:nvGrpSpPr>
        <xdr:cNvPr id="4" name="Calendar" hidden="1">
          <a:extLst>
            <a:ext uri="{FF2B5EF4-FFF2-40B4-BE49-F238E27FC236}">
              <a16:creationId xmlns:a16="http://schemas.microsoft.com/office/drawing/2014/main" id="{6DF82539-6A02-F2F6-C699-E1C99BFB429A}"/>
            </a:ext>
          </a:extLst>
        </xdr:cNvPr>
        <xdr:cNvGrpSpPr/>
      </xdr:nvGrpSpPr>
      <xdr:grpSpPr>
        <a:xfrm>
          <a:off x="1666875" y="2838450"/>
          <a:ext cx="2068797" cy="2204748"/>
          <a:chOff x="1666875" y="6667500"/>
          <a:chExt cx="2068797" cy="2271423"/>
        </a:xfrm>
      </xdr:grpSpPr>
      <xdr:sp macro="" textlink="">
        <xdr:nvSpPr>
          <xdr:cNvPr id="213" name="Settings" hidden="1">
            <a:extLst>
              <a:ext uri="{FF2B5EF4-FFF2-40B4-BE49-F238E27FC236}">
                <a16:creationId xmlns:a16="http://schemas.microsoft.com/office/drawing/2014/main" id="{00000000-0008-0000-0700-0000D5000000}"/>
              </a:ext>
            </a:extLst>
          </xdr:cNvPr>
          <xdr:cNvSpPr/>
        </xdr:nvSpPr>
        <xdr:spPr>
          <a:xfrm rot="21594301">
            <a:off x="1670610" y="8698306"/>
            <a:ext cx="2065062" cy="240617"/>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DayBtn40" textlink="CalPopUp!$F$6">
        <xdr:nvSpPr>
          <xdr:cNvPr id="214" name="40Day" hidden="1">
            <a:extLst>
              <a:ext uri="{FF2B5EF4-FFF2-40B4-BE49-F238E27FC236}">
                <a16:creationId xmlns:a16="http://schemas.microsoft.com/office/drawing/2014/main" id="{00000000-0008-0000-0700-0000D6000000}"/>
              </a:ext>
            </a:extLst>
          </xdr:cNvPr>
          <xdr:cNvSpPr/>
        </xdr:nvSpPr>
        <xdr:spPr>
          <a:xfrm rot="21594301">
            <a:off x="2832872" y="8271627"/>
            <a:ext cx="259456"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0203044-0757-4F04-AB9B-02D53566DEC3}"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41" textlink="CalPopUp!$G$6">
        <xdr:nvSpPr>
          <xdr:cNvPr id="215" name="41Day" hidden="1">
            <a:extLst>
              <a:ext uri="{FF2B5EF4-FFF2-40B4-BE49-F238E27FC236}">
                <a16:creationId xmlns:a16="http://schemas.microsoft.com/office/drawing/2014/main" id="{00000000-0008-0000-0700-0000D7000000}"/>
              </a:ext>
            </a:extLst>
          </xdr:cNvPr>
          <xdr:cNvSpPr/>
        </xdr:nvSpPr>
        <xdr:spPr>
          <a:xfrm rot="21594301">
            <a:off x="3096802" y="8271188"/>
            <a:ext cx="254032"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983A4C1-EFEB-421F-8F41-F97EF660F41E}"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9" textlink="CalPopUp!$E$6">
        <xdr:nvSpPr>
          <xdr:cNvPr id="216" name="39Day" hidden="1">
            <a:extLst>
              <a:ext uri="{FF2B5EF4-FFF2-40B4-BE49-F238E27FC236}">
                <a16:creationId xmlns:a16="http://schemas.microsoft.com/office/drawing/2014/main" id="{00000000-0008-0000-0700-0000D8000000}"/>
              </a:ext>
            </a:extLst>
          </xdr:cNvPr>
          <xdr:cNvSpPr/>
        </xdr:nvSpPr>
        <xdr:spPr>
          <a:xfrm rot="21594301">
            <a:off x="2573142" y="8272067"/>
            <a:ext cx="254032"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D5730C6-9D78-468B-BE90-CCAA8052FA96}"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8" textlink="CalPopUp!$D$6">
        <xdr:nvSpPr>
          <xdr:cNvPr id="217" name="38Day" hidden="1">
            <a:extLst>
              <a:ext uri="{FF2B5EF4-FFF2-40B4-BE49-F238E27FC236}">
                <a16:creationId xmlns:a16="http://schemas.microsoft.com/office/drawing/2014/main" id="{00000000-0008-0000-0700-0000D9000000}"/>
              </a:ext>
            </a:extLst>
          </xdr:cNvPr>
          <xdr:cNvSpPr/>
        </xdr:nvSpPr>
        <xdr:spPr>
          <a:xfrm rot="21594301">
            <a:off x="2310940" y="8272503"/>
            <a:ext cx="25595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EEB1184-50A9-483B-A4D9-7CF6932FC14E}" type="TxLink">
              <a:rPr lang="en-US" sz="1000" b="0" i="0" u="none" strike="noStrike">
                <a:solidFill>
                  <a:srgbClr val="000000"/>
                </a:solidFill>
                <a:latin typeface="Arial"/>
                <a:cs typeface="Arial"/>
              </a:rPr>
              <a:pPr algn="r"/>
              <a:t> </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42" textlink="CalPopUp!$H$6">
        <xdr:nvSpPr>
          <xdr:cNvPr id="218" name="42Day" hidden="1">
            <a:extLst>
              <a:ext uri="{FF2B5EF4-FFF2-40B4-BE49-F238E27FC236}">
                <a16:creationId xmlns:a16="http://schemas.microsoft.com/office/drawing/2014/main" id="{00000000-0008-0000-0700-0000DA000000}"/>
              </a:ext>
            </a:extLst>
          </xdr:cNvPr>
          <xdr:cNvSpPr/>
        </xdr:nvSpPr>
        <xdr:spPr>
          <a:xfrm rot="21594301">
            <a:off x="3357799" y="8270749"/>
            <a:ext cx="258958"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AEEB864-3E63-460C-A4F1-06C9EF297818}"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7" textlink="CalPopUp!$C$6">
        <xdr:nvSpPr>
          <xdr:cNvPr id="219" name="37Day" hidden="1">
            <a:extLst>
              <a:ext uri="{FF2B5EF4-FFF2-40B4-BE49-F238E27FC236}">
                <a16:creationId xmlns:a16="http://schemas.microsoft.com/office/drawing/2014/main" id="{00000000-0008-0000-0700-0000DB000000}"/>
              </a:ext>
            </a:extLst>
          </xdr:cNvPr>
          <xdr:cNvSpPr/>
        </xdr:nvSpPr>
        <xdr:spPr>
          <a:xfrm rot="21594301">
            <a:off x="2048470" y="8272945"/>
            <a:ext cx="254032"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3D566AE-CF94-4B85-AE83-0D6986F4C086}"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6" textlink="CalPopUp!$B$6">
        <xdr:nvSpPr>
          <xdr:cNvPr id="220" name="36Day" hidden="1">
            <a:extLst>
              <a:ext uri="{FF2B5EF4-FFF2-40B4-BE49-F238E27FC236}">
                <a16:creationId xmlns:a16="http://schemas.microsoft.com/office/drawing/2014/main" id="{00000000-0008-0000-0700-0000DC000000}"/>
              </a:ext>
            </a:extLst>
          </xdr:cNvPr>
          <xdr:cNvSpPr/>
        </xdr:nvSpPr>
        <xdr:spPr>
          <a:xfrm rot="21594301">
            <a:off x="1787692" y="8273382"/>
            <a:ext cx="25488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A223BC2-FA73-49DA-8EA8-B473AA82F6C6}"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221" name="CalBack" hidden="1">
            <a:extLst>
              <a:ext uri="{FF2B5EF4-FFF2-40B4-BE49-F238E27FC236}">
                <a16:creationId xmlns:a16="http://schemas.microsoft.com/office/drawing/2014/main" id="{00000000-0008-0000-0700-0000DD000000}"/>
              </a:ext>
            </a:extLst>
          </xdr:cNvPr>
          <xdr:cNvSpPr/>
        </xdr:nvSpPr>
        <xdr:spPr>
          <a:xfrm rot="21594301">
            <a:off x="1666875" y="6667500"/>
            <a:ext cx="2065062" cy="2021186"/>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CalPopUp!$A$5">
        <xdr:nvSpPr>
          <xdr:cNvPr id="222" name="MonthYear" hidden="1">
            <a:extLst>
              <a:ext uri="{FF2B5EF4-FFF2-40B4-BE49-F238E27FC236}">
                <a16:creationId xmlns:a16="http://schemas.microsoft.com/office/drawing/2014/main" id="{00000000-0008-0000-0700-0000DE000000}"/>
              </a:ext>
            </a:extLst>
          </xdr:cNvPr>
          <xdr:cNvSpPr txBox="1"/>
        </xdr:nvSpPr>
        <xdr:spPr>
          <a:xfrm rot="21594301">
            <a:off x="1949360" y="6870103"/>
            <a:ext cx="1500761" cy="1924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ctr"/>
            <a:fld id="{46AE3228-6226-4F71-8B63-AA942E6A8266}" type="TxLink">
              <a:rPr lang="en-US" sz="1000" b="0" i="0" u="none" strike="noStrike">
                <a:solidFill>
                  <a:srgbClr val="000000"/>
                </a:solidFill>
                <a:latin typeface="Arial"/>
                <a:cs typeface="Arial"/>
              </a:rPr>
              <a:pPr algn="ctr"/>
              <a:t>March 2023</a:t>
            </a:fld>
            <a:endParaRPr lang="en-US" sz="1100" b="1">
              <a:solidFill>
                <a:schemeClr val="tx1">
                  <a:lumMod val="75000"/>
                  <a:lumOff val="25000"/>
                </a:schemeClr>
              </a:solidFill>
            </a:endParaRPr>
          </a:p>
        </xdr:txBody>
      </xdr:sp>
      <xdr:sp macro="" textlink="">
        <xdr:nvSpPr>
          <xdr:cNvPr id="223" name="CalBorder" hidden="1">
            <a:extLst>
              <a:ext uri="{FF2B5EF4-FFF2-40B4-BE49-F238E27FC236}">
                <a16:creationId xmlns:a16="http://schemas.microsoft.com/office/drawing/2014/main" id="{00000000-0008-0000-0700-0000DF000000}"/>
              </a:ext>
            </a:extLst>
          </xdr:cNvPr>
          <xdr:cNvSpPr/>
        </xdr:nvSpPr>
        <xdr:spPr>
          <a:xfrm rot="21594301">
            <a:off x="1771278" y="6840437"/>
            <a:ext cx="1859215" cy="1649523"/>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DayBtn1" textlink="CalPopUp!$B$1">
        <xdr:nvSpPr>
          <xdr:cNvPr id="224" name="1Day" hidden="1">
            <a:extLst>
              <a:ext uri="{FF2B5EF4-FFF2-40B4-BE49-F238E27FC236}">
                <a16:creationId xmlns:a16="http://schemas.microsoft.com/office/drawing/2014/main" id="{00000000-0008-0000-0700-0000E0000000}"/>
              </a:ext>
            </a:extLst>
          </xdr:cNvPr>
          <xdr:cNvSpPr/>
        </xdr:nvSpPr>
        <xdr:spPr>
          <a:xfrm rot="21594301">
            <a:off x="1785949" y="7276137"/>
            <a:ext cx="25465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FDAE018-EB39-4A10-863B-562B8004144B}"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 textlink="CalPopUp!$D$1">
        <xdr:nvSpPr>
          <xdr:cNvPr id="225" name="3Day" hidden="1">
            <a:extLst>
              <a:ext uri="{FF2B5EF4-FFF2-40B4-BE49-F238E27FC236}">
                <a16:creationId xmlns:a16="http://schemas.microsoft.com/office/drawing/2014/main" id="{00000000-0008-0000-0700-0000E1000000}"/>
              </a:ext>
            </a:extLst>
          </xdr:cNvPr>
          <xdr:cNvSpPr/>
        </xdr:nvSpPr>
        <xdr:spPr>
          <a:xfrm rot="21594301">
            <a:off x="2308726" y="7275260"/>
            <a:ext cx="255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7DDC5DB-C9A3-4E03-A5D8-220903FBDE61}" type="TxLink">
              <a:rPr lang="en-US" sz="1000" b="0" i="0" u="none" strike="noStrike">
                <a:solidFill>
                  <a:srgbClr val="000000"/>
                </a:solidFill>
                <a:latin typeface="Arial"/>
                <a:cs typeface="Arial"/>
              </a:rPr>
              <a:pPr algn="r"/>
              <a:t> </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14" textlink="CalPopUp!$H$2">
        <xdr:nvSpPr>
          <xdr:cNvPr id="226" name="14Day" hidden="1">
            <a:extLst>
              <a:ext uri="{FF2B5EF4-FFF2-40B4-BE49-F238E27FC236}">
                <a16:creationId xmlns:a16="http://schemas.microsoft.com/office/drawing/2014/main" id="{00000000-0008-0000-0700-0000E2000000}"/>
              </a:ext>
            </a:extLst>
          </xdr:cNvPr>
          <xdr:cNvSpPr/>
        </xdr:nvSpPr>
        <xdr:spPr>
          <a:xfrm rot="21594301">
            <a:off x="3353467" y="7472541"/>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8F9C4D8-766F-49F7-B2CA-E03944EB02E6}" type="TxLink">
              <a:rPr lang="en-US" sz="1000" b="0" i="0" u="none" strike="noStrike">
                <a:solidFill>
                  <a:srgbClr val="000000"/>
                </a:solidFill>
                <a:latin typeface="Arial"/>
                <a:cs typeface="Arial"/>
              </a:rPr>
              <a:pPr algn="r"/>
              <a:t>11</a:t>
            </a:fld>
            <a:endParaRPr lang="en-US" sz="900" b="0">
              <a:solidFill>
                <a:schemeClr val="tx1">
                  <a:lumMod val="85000"/>
                  <a:lumOff val="15000"/>
                </a:schemeClr>
              </a:solidFill>
              <a:latin typeface="Tahoma" pitchFamily="34" charset="0"/>
              <a:cs typeface="Tahoma" pitchFamily="34" charset="0"/>
            </a:endParaRPr>
          </a:p>
        </xdr:txBody>
      </xdr:sp>
      <xdr:sp macro="DayBtn7" textlink="CalPopUp!$H$1">
        <xdr:nvSpPr>
          <xdr:cNvPr id="227" name="7Day" hidden="1">
            <a:extLst>
              <a:ext uri="{FF2B5EF4-FFF2-40B4-BE49-F238E27FC236}">
                <a16:creationId xmlns:a16="http://schemas.microsoft.com/office/drawing/2014/main" id="{00000000-0008-0000-0700-0000E3000000}"/>
              </a:ext>
            </a:extLst>
          </xdr:cNvPr>
          <xdr:cNvSpPr/>
        </xdr:nvSpPr>
        <xdr:spPr>
          <a:xfrm rot="21594301">
            <a:off x="3353141" y="7273509"/>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A24A9F4-C979-4A99-ACBB-EDCBCE39B260}" type="TxLink">
              <a:rPr lang="en-US" sz="1000" b="0" i="0" u="none" strike="noStrike">
                <a:solidFill>
                  <a:srgbClr val="000000"/>
                </a:solidFill>
                <a:latin typeface="Arial"/>
                <a:cs typeface="Arial"/>
              </a:rPr>
              <a:pPr algn="r"/>
              <a:t>4</a:t>
            </a:fld>
            <a:endParaRPr lang="en-US" sz="900" b="0">
              <a:solidFill>
                <a:schemeClr val="tx1">
                  <a:lumMod val="85000"/>
                  <a:lumOff val="15000"/>
                </a:schemeClr>
              </a:solidFill>
              <a:latin typeface="Tahoma" pitchFamily="34" charset="0"/>
              <a:cs typeface="Tahoma" pitchFamily="34" charset="0"/>
            </a:endParaRPr>
          </a:p>
        </xdr:txBody>
      </xdr:sp>
      <xdr:sp macro="DayBtn4" textlink="CalPopUp!$E$1">
        <xdr:nvSpPr>
          <xdr:cNvPr id="228" name="4Day" hidden="1">
            <a:extLst>
              <a:ext uri="{FF2B5EF4-FFF2-40B4-BE49-F238E27FC236}">
                <a16:creationId xmlns:a16="http://schemas.microsoft.com/office/drawing/2014/main" id="{00000000-0008-0000-0700-0000E4000000}"/>
              </a:ext>
            </a:extLst>
          </xdr:cNvPr>
          <xdr:cNvSpPr/>
        </xdr:nvSpPr>
        <xdr:spPr>
          <a:xfrm rot="21594301">
            <a:off x="2570691" y="7274824"/>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B5B8972-FF5E-4D03-91DF-DB712B35960E}" type="TxLink">
              <a:rPr lang="en-US" sz="1000" b="0" i="0" u="none" strike="noStrike">
                <a:solidFill>
                  <a:srgbClr val="000000"/>
                </a:solidFill>
                <a:latin typeface="Arial"/>
                <a:cs typeface="Arial"/>
              </a:rPr>
              <a:pPr algn="r"/>
              <a:t>1</a:t>
            </a:fld>
            <a:endParaRPr lang="en-US" sz="900" b="0">
              <a:solidFill>
                <a:schemeClr val="tx1">
                  <a:lumMod val="85000"/>
                  <a:lumOff val="15000"/>
                </a:schemeClr>
              </a:solidFill>
              <a:latin typeface="Tahoma" pitchFamily="34" charset="0"/>
              <a:cs typeface="Tahoma" pitchFamily="34" charset="0"/>
            </a:endParaRPr>
          </a:p>
        </xdr:txBody>
      </xdr:sp>
      <xdr:sp macro="DayBtn2" textlink="CalPopUp!$C$1">
        <xdr:nvSpPr>
          <xdr:cNvPr id="229" name="2Day" hidden="1">
            <a:extLst>
              <a:ext uri="{FF2B5EF4-FFF2-40B4-BE49-F238E27FC236}">
                <a16:creationId xmlns:a16="http://schemas.microsoft.com/office/drawing/2014/main" id="{00000000-0008-0000-0700-0000E5000000}"/>
              </a:ext>
            </a:extLst>
          </xdr:cNvPr>
          <xdr:cNvSpPr/>
        </xdr:nvSpPr>
        <xdr:spPr>
          <a:xfrm rot="21594301">
            <a:off x="2046490" y="7275702"/>
            <a:ext cx="25380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79EE7B9-0F6D-4EDB-A533-0DBBC619E341}"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5" textlink="CalPopUp!$F$1">
        <xdr:nvSpPr>
          <xdr:cNvPr id="230" name="5Day" hidden="1">
            <a:extLst>
              <a:ext uri="{FF2B5EF4-FFF2-40B4-BE49-F238E27FC236}">
                <a16:creationId xmlns:a16="http://schemas.microsoft.com/office/drawing/2014/main" id="{00000000-0008-0000-0700-0000E6000000}"/>
              </a:ext>
            </a:extLst>
          </xdr:cNvPr>
          <xdr:cNvSpPr/>
        </xdr:nvSpPr>
        <xdr:spPr>
          <a:xfrm rot="21594301">
            <a:off x="2828685" y="7274387"/>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16BADBF-0AFB-4E5D-982A-7A52CC7A3F25}" type="TxLink">
              <a:rPr lang="en-US" sz="1000" b="0" i="0" u="none" strike="noStrike">
                <a:solidFill>
                  <a:srgbClr val="000000"/>
                </a:solidFill>
                <a:latin typeface="Arial"/>
                <a:cs typeface="Arial"/>
              </a:rPr>
              <a:pPr algn="r"/>
              <a:t>2</a:t>
            </a:fld>
            <a:endParaRPr lang="en-US" sz="900" b="0">
              <a:solidFill>
                <a:schemeClr val="tx1">
                  <a:lumMod val="85000"/>
                  <a:lumOff val="15000"/>
                </a:schemeClr>
              </a:solidFill>
              <a:latin typeface="Tahoma" pitchFamily="34" charset="0"/>
              <a:cs typeface="Tahoma" pitchFamily="34" charset="0"/>
            </a:endParaRPr>
          </a:p>
        </xdr:txBody>
      </xdr:sp>
      <xdr:sp macro="DayBtn8" textlink="CalPopUp!$B$2">
        <xdr:nvSpPr>
          <xdr:cNvPr id="231" name="8Day" hidden="1">
            <a:extLst>
              <a:ext uri="{FF2B5EF4-FFF2-40B4-BE49-F238E27FC236}">
                <a16:creationId xmlns:a16="http://schemas.microsoft.com/office/drawing/2014/main" id="{00000000-0008-0000-0700-0000E7000000}"/>
              </a:ext>
            </a:extLst>
          </xdr:cNvPr>
          <xdr:cNvSpPr/>
        </xdr:nvSpPr>
        <xdr:spPr>
          <a:xfrm rot="21594301">
            <a:off x="1786276" y="7475169"/>
            <a:ext cx="25465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184EA26-3B8B-4BB5-85CE-7D85534A5C71}" type="TxLink">
              <a:rPr lang="en-US" sz="1000" b="0" i="0" u="none" strike="noStrike">
                <a:solidFill>
                  <a:srgbClr val="000000"/>
                </a:solidFill>
                <a:latin typeface="Arial"/>
                <a:cs typeface="Arial"/>
              </a:rPr>
              <a:pPr algn="r"/>
              <a:t>5</a:t>
            </a:fld>
            <a:endParaRPr lang="en-US" sz="900" b="0">
              <a:solidFill>
                <a:schemeClr val="tx1">
                  <a:lumMod val="85000"/>
                  <a:lumOff val="15000"/>
                </a:schemeClr>
              </a:solidFill>
              <a:latin typeface="Tahoma" pitchFamily="34" charset="0"/>
              <a:cs typeface="Tahoma" pitchFamily="34" charset="0"/>
            </a:endParaRPr>
          </a:p>
        </xdr:txBody>
      </xdr:sp>
      <xdr:sp macro="DayBtn10" textlink="CalPopUp!$D$2">
        <xdr:nvSpPr>
          <xdr:cNvPr id="232" name="10Day" hidden="1">
            <a:extLst>
              <a:ext uri="{FF2B5EF4-FFF2-40B4-BE49-F238E27FC236}">
                <a16:creationId xmlns:a16="http://schemas.microsoft.com/office/drawing/2014/main" id="{00000000-0008-0000-0700-0000E8000000}"/>
              </a:ext>
            </a:extLst>
          </xdr:cNvPr>
          <xdr:cNvSpPr/>
        </xdr:nvSpPr>
        <xdr:spPr>
          <a:xfrm rot="21594301">
            <a:off x="2309052" y="7474293"/>
            <a:ext cx="255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E2A978B-4078-45F3-96D8-AE8AF4758F75}" type="TxLink">
              <a:rPr lang="en-US" sz="1000" b="0" i="0" u="none" strike="noStrike">
                <a:solidFill>
                  <a:srgbClr val="000000"/>
                </a:solidFill>
                <a:latin typeface="Arial"/>
                <a:cs typeface="Arial"/>
              </a:rPr>
              <a:pPr algn="r"/>
              <a:t>7</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6" textlink="CalPopUp!$G$1">
        <xdr:nvSpPr>
          <xdr:cNvPr id="233" name="6Day" hidden="1">
            <a:extLst>
              <a:ext uri="{FF2B5EF4-FFF2-40B4-BE49-F238E27FC236}">
                <a16:creationId xmlns:a16="http://schemas.microsoft.com/office/drawing/2014/main" id="{00000000-0008-0000-0700-0000E9000000}"/>
              </a:ext>
            </a:extLst>
          </xdr:cNvPr>
          <xdr:cNvSpPr/>
        </xdr:nvSpPr>
        <xdr:spPr>
          <a:xfrm rot="21594301">
            <a:off x="3092378" y="7273949"/>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416D084-0B29-459E-83C6-E56AC779EB2C}" type="TxLink">
              <a:rPr lang="en-US" sz="1000" b="0" i="0" u="none" strike="noStrike">
                <a:solidFill>
                  <a:srgbClr val="000000"/>
                </a:solidFill>
                <a:latin typeface="Arial"/>
                <a:cs typeface="Arial"/>
              </a:rPr>
              <a:pPr algn="r"/>
              <a:t>3</a:t>
            </a:fld>
            <a:endParaRPr lang="en-US" sz="900" b="0">
              <a:solidFill>
                <a:schemeClr val="tx1">
                  <a:lumMod val="85000"/>
                  <a:lumOff val="15000"/>
                </a:schemeClr>
              </a:solidFill>
              <a:latin typeface="Tahoma" pitchFamily="34" charset="0"/>
              <a:cs typeface="Tahoma" pitchFamily="34" charset="0"/>
            </a:endParaRPr>
          </a:p>
        </xdr:txBody>
      </xdr:sp>
      <xdr:sp macro="DayBtn13" textlink="CalPopUp!$G$2">
        <xdr:nvSpPr>
          <xdr:cNvPr id="234" name="13Day" hidden="1">
            <a:extLst>
              <a:ext uri="{FF2B5EF4-FFF2-40B4-BE49-F238E27FC236}">
                <a16:creationId xmlns:a16="http://schemas.microsoft.com/office/drawing/2014/main" id="{00000000-0008-0000-0700-0000EA000000}"/>
              </a:ext>
            </a:extLst>
          </xdr:cNvPr>
          <xdr:cNvSpPr/>
        </xdr:nvSpPr>
        <xdr:spPr>
          <a:xfrm rot="21594301">
            <a:off x="3092705" y="7472981"/>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4F87245-D5D1-4AF7-BC47-7772E5570890}" type="TxLink">
              <a:rPr lang="en-US" sz="1000" b="0" i="0" u="none" strike="noStrike">
                <a:solidFill>
                  <a:srgbClr val="000000"/>
                </a:solidFill>
                <a:latin typeface="Arial"/>
                <a:cs typeface="Arial"/>
              </a:rPr>
              <a:pPr algn="r"/>
              <a:t>10</a:t>
            </a:fld>
            <a:endParaRPr lang="en-US" sz="900" b="0">
              <a:solidFill>
                <a:schemeClr val="tx1">
                  <a:lumMod val="85000"/>
                  <a:lumOff val="15000"/>
                </a:schemeClr>
              </a:solidFill>
              <a:latin typeface="Tahoma" pitchFamily="34" charset="0"/>
              <a:cs typeface="Tahoma" pitchFamily="34" charset="0"/>
            </a:endParaRPr>
          </a:p>
        </xdr:txBody>
      </xdr:sp>
      <xdr:sp macro="DayBtn11" textlink="CalPopUp!$E$2">
        <xdr:nvSpPr>
          <xdr:cNvPr id="235" name="11Day" hidden="1">
            <a:extLst>
              <a:ext uri="{FF2B5EF4-FFF2-40B4-BE49-F238E27FC236}">
                <a16:creationId xmlns:a16="http://schemas.microsoft.com/office/drawing/2014/main" id="{00000000-0008-0000-0700-0000EB000000}"/>
              </a:ext>
            </a:extLst>
          </xdr:cNvPr>
          <xdr:cNvSpPr/>
        </xdr:nvSpPr>
        <xdr:spPr>
          <a:xfrm rot="21594301">
            <a:off x="2571018" y="7473854"/>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D88CFAD-B649-4911-8E25-71512C2F461C}" type="TxLink">
              <a:rPr lang="en-US" sz="1000" b="0" i="0" u="none" strike="noStrike">
                <a:solidFill>
                  <a:srgbClr val="000000"/>
                </a:solidFill>
                <a:latin typeface="Arial"/>
                <a:cs typeface="Arial"/>
              </a:rPr>
              <a:pPr algn="r"/>
              <a:t>8</a:t>
            </a:fld>
            <a:endParaRPr lang="en-US" sz="900" b="0">
              <a:solidFill>
                <a:schemeClr val="tx1">
                  <a:lumMod val="85000"/>
                  <a:lumOff val="15000"/>
                </a:schemeClr>
              </a:solidFill>
              <a:latin typeface="Tahoma" pitchFamily="34" charset="0"/>
              <a:cs typeface="Tahoma" pitchFamily="34" charset="0"/>
            </a:endParaRPr>
          </a:p>
        </xdr:txBody>
      </xdr:sp>
      <xdr:sp macro="DayBtn9" textlink="CalPopUp!$C$2">
        <xdr:nvSpPr>
          <xdr:cNvPr id="236" name="9Day" hidden="1">
            <a:extLst>
              <a:ext uri="{FF2B5EF4-FFF2-40B4-BE49-F238E27FC236}">
                <a16:creationId xmlns:a16="http://schemas.microsoft.com/office/drawing/2014/main" id="{00000000-0008-0000-0700-0000EC000000}"/>
              </a:ext>
            </a:extLst>
          </xdr:cNvPr>
          <xdr:cNvSpPr/>
        </xdr:nvSpPr>
        <xdr:spPr>
          <a:xfrm rot="21594301">
            <a:off x="2046816" y="7474733"/>
            <a:ext cx="25380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072FC62F-B480-4295-BFEF-4DF95F3BC4E5}" type="TxLink">
              <a:rPr lang="en-US" sz="1000" b="0" i="0" u="none" strike="noStrike">
                <a:solidFill>
                  <a:srgbClr val="000000"/>
                </a:solidFill>
                <a:latin typeface="Arial"/>
                <a:cs typeface="Arial"/>
              </a:rPr>
              <a:pPr algn="r"/>
              <a:t>6</a:t>
            </a:fld>
            <a:endParaRPr lang="en-US" sz="900" b="0">
              <a:solidFill>
                <a:schemeClr val="tx1">
                  <a:lumMod val="85000"/>
                  <a:lumOff val="15000"/>
                </a:schemeClr>
              </a:solidFill>
              <a:latin typeface="Tahoma" pitchFamily="34" charset="0"/>
              <a:cs typeface="Tahoma" pitchFamily="34" charset="0"/>
            </a:endParaRPr>
          </a:p>
        </xdr:txBody>
      </xdr:sp>
      <xdr:sp macro="DayBtn12" textlink="CalPopUp!$F$2">
        <xdr:nvSpPr>
          <xdr:cNvPr id="237" name="12Day" hidden="1">
            <a:extLst>
              <a:ext uri="{FF2B5EF4-FFF2-40B4-BE49-F238E27FC236}">
                <a16:creationId xmlns:a16="http://schemas.microsoft.com/office/drawing/2014/main" id="{00000000-0008-0000-0700-0000ED000000}"/>
              </a:ext>
            </a:extLst>
          </xdr:cNvPr>
          <xdr:cNvSpPr/>
        </xdr:nvSpPr>
        <xdr:spPr>
          <a:xfrm rot="21594301">
            <a:off x="2829013" y="7473418"/>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7D3D379-4794-44CE-8159-D98F3CB6B4CF}" type="TxLink">
              <a:rPr lang="en-US" sz="1000" b="0" i="0" u="none" strike="noStrike">
                <a:solidFill>
                  <a:srgbClr val="000000"/>
                </a:solidFill>
                <a:latin typeface="Arial"/>
                <a:cs typeface="Arial"/>
              </a:rPr>
              <a:pPr algn="r"/>
              <a:t>9</a:t>
            </a:fld>
            <a:endParaRPr lang="en-US" sz="900" b="0">
              <a:solidFill>
                <a:schemeClr val="tx1">
                  <a:lumMod val="85000"/>
                  <a:lumOff val="15000"/>
                </a:schemeClr>
              </a:solidFill>
              <a:latin typeface="Tahoma" pitchFamily="34" charset="0"/>
              <a:cs typeface="Tahoma" pitchFamily="34" charset="0"/>
            </a:endParaRPr>
          </a:p>
        </xdr:txBody>
      </xdr:sp>
      <xdr:sp macro="DayBtn15" textlink="CalPopUp!$B$3">
        <xdr:nvSpPr>
          <xdr:cNvPr id="238" name="15Day" hidden="1">
            <a:extLst>
              <a:ext uri="{FF2B5EF4-FFF2-40B4-BE49-F238E27FC236}">
                <a16:creationId xmlns:a16="http://schemas.microsoft.com/office/drawing/2014/main" id="{00000000-0008-0000-0700-0000EE000000}"/>
              </a:ext>
            </a:extLst>
          </xdr:cNvPr>
          <xdr:cNvSpPr/>
        </xdr:nvSpPr>
        <xdr:spPr>
          <a:xfrm rot="21594301">
            <a:off x="1786602" y="7674295"/>
            <a:ext cx="25465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5127B74-BF1D-4AB2-8B66-6044198C9124}" type="TxLink">
              <a:rPr lang="en-US" sz="1000" b="0" i="0" u="none" strike="noStrike">
                <a:solidFill>
                  <a:srgbClr val="000000"/>
                </a:solidFill>
                <a:latin typeface="Arial"/>
                <a:cs typeface="Arial"/>
              </a:rPr>
              <a:pPr algn="r"/>
              <a:t>12</a:t>
            </a:fld>
            <a:endParaRPr lang="en-US" sz="900" b="0">
              <a:solidFill>
                <a:schemeClr val="tx1">
                  <a:lumMod val="85000"/>
                  <a:lumOff val="15000"/>
                </a:schemeClr>
              </a:solidFill>
              <a:latin typeface="Tahoma" pitchFamily="34" charset="0"/>
              <a:cs typeface="Tahoma" pitchFamily="34" charset="0"/>
            </a:endParaRPr>
          </a:p>
        </xdr:txBody>
      </xdr:sp>
      <xdr:sp macro="DayBtn17" textlink="CalPopUp!$D$3">
        <xdr:nvSpPr>
          <xdr:cNvPr id="239" name="17Day" hidden="1">
            <a:extLst>
              <a:ext uri="{FF2B5EF4-FFF2-40B4-BE49-F238E27FC236}">
                <a16:creationId xmlns:a16="http://schemas.microsoft.com/office/drawing/2014/main" id="{00000000-0008-0000-0700-0000EF000000}"/>
              </a:ext>
            </a:extLst>
          </xdr:cNvPr>
          <xdr:cNvSpPr/>
        </xdr:nvSpPr>
        <xdr:spPr>
          <a:xfrm rot="21594301">
            <a:off x="2309379" y="7673418"/>
            <a:ext cx="255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1A67034-C2D4-4985-B018-A7E9FD1129EE}" type="TxLink">
              <a:rPr lang="en-US" sz="1000" b="0" i="0" u="none" strike="noStrike">
                <a:solidFill>
                  <a:srgbClr val="000000"/>
                </a:solidFill>
                <a:latin typeface="Arial"/>
                <a:cs typeface="Arial"/>
              </a:rPr>
              <a:pPr algn="r"/>
              <a:t>14</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0" textlink="CalPopUp!$G$3">
        <xdr:nvSpPr>
          <xdr:cNvPr id="240" name="20Day" hidden="1">
            <a:extLst>
              <a:ext uri="{FF2B5EF4-FFF2-40B4-BE49-F238E27FC236}">
                <a16:creationId xmlns:a16="http://schemas.microsoft.com/office/drawing/2014/main" id="{00000000-0008-0000-0700-0000F0000000}"/>
              </a:ext>
            </a:extLst>
          </xdr:cNvPr>
          <xdr:cNvSpPr/>
        </xdr:nvSpPr>
        <xdr:spPr>
          <a:xfrm rot="21594301">
            <a:off x="3093032" y="7672107"/>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6DDDA0F-A580-4C38-AB89-C72C6EF3577B}" type="TxLink">
              <a:rPr lang="en-US" sz="1000" b="0" i="0" u="none" strike="noStrike">
                <a:solidFill>
                  <a:srgbClr val="000000"/>
                </a:solidFill>
                <a:latin typeface="Arial"/>
                <a:cs typeface="Arial"/>
              </a:rPr>
              <a:pPr algn="r"/>
              <a:t>17</a:t>
            </a:fld>
            <a:endParaRPr lang="en-US" sz="900" b="0">
              <a:solidFill>
                <a:schemeClr val="tx1">
                  <a:lumMod val="85000"/>
                  <a:lumOff val="15000"/>
                </a:schemeClr>
              </a:solidFill>
              <a:latin typeface="Tahoma" pitchFamily="34" charset="0"/>
              <a:cs typeface="Tahoma" pitchFamily="34" charset="0"/>
            </a:endParaRPr>
          </a:p>
        </xdr:txBody>
      </xdr:sp>
      <xdr:sp macro="DayBtn21" textlink="CalPopUp!$H$3">
        <xdr:nvSpPr>
          <xdr:cNvPr id="241" name="21Day" hidden="1">
            <a:extLst>
              <a:ext uri="{FF2B5EF4-FFF2-40B4-BE49-F238E27FC236}">
                <a16:creationId xmlns:a16="http://schemas.microsoft.com/office/drawing/2014/main" id="{00000000-0008-0000-0700-0000F1000000}"/>
              </a:ext>
            </a:extLst>
          </xdr:cNvPr>
          <xdr:cNvSpPr/>
        </xdr:nvSpPr>
        <xdr:spPr>
          <a:xfrm rot="21594301">
            <a:off x="3353794" y="7671665"/>
            <a:ext cx="259221"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5CBEDA4-DFE7-4424-9154-280D811F21D5}" type="TxLink">
              <a:rPr lang="en-US" sz="1000" b="0" i="0" u="none" strike="noStrike">
                <a:solidFill>
                  <a:srgbClr val="000000"/>
                </a:solidFill>
                <a:latin typeface="Arial"/>
                <a:cs typeface="Arial"/>
              </a:rPr>
              <a:pPr algn="r"/>
              <a:t>18</a:t>
            </a:fld>
            <a:endParaRPr lang="en-US" sz="900" b="0">
              <a:solidFill>
                <a:schemeClr val="tx1">
                  <a:lumMod val="85000"/>
                  <a:lumOff val="15000"/>
                </a:schemeClr>
              </a:solidFill>
              <a:latin typeface="Tahoma" pitchFamily="34" charset="0"/>
              <a:cs typeface="Tahoma" pitchFamily="34" charset="0"/>
            </a:endParaRPr>
          </a:p>
        </xdr:txBody>
      </xdr:sp>
      <xdr:sp macro="DayBtn18" textlink="CalPopUp!$E$3">
        <xdr:nvSpPr>
          <xdr:cNvPr id="242" name="18Day" hidden="1">
            <a:extLst>
              <a:ext uri="{FF2B5EF4-FFF2-40B4-BE49-F238E27FC236}">
                <a16:creationId xmlns:a16="http://schemas.microsoft.com/office/drawing/2014/main" id="{00000000-0008-0000-0700-0000F2000000}"/>
              </a:ext>
            </a:extLst>
          </xdr:cNvPr>
          <xdr:cNvSpPr/>
        </xdr:nvSpPr>
        <xdr:spPr>
          <a:xfrm rot="21594301">
            <a:off x="2571345" y="7672982"/>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A6AC353-D757-4A6A-9DA0-2BD00F70653D}" type="TxLink">
              <a:rPr lang="en-US" sz="1000" b="0" i="0" u="none" strike="noStrike">
                <a:solidFill>
                  <a:srgbClr val="000000"/>
                </a:solidFill>
                <a:latin typeface="Arial"/>
                <a:cs typeface="Arial"/>
              </a:rPr>
              <a:pPr algn="r"/>
              <a:t>15</a:t>
            </a:fld>
            <a:endParaRPr lang="en-US" sz="900" b="0">
              <a:solidFill>
                <a:schemeClr val="tx1">
                  <a:lumMod val="85000"/>
                  <a:lumOff val="15000"/>
                </a:schemeClr>
              </a:solidFill>
              <a:latin typeface="Tahoma" pitchFamily="34" charset="0"/>
              <a:cs typeface="Tahoma" pitchFamily="34" charset="0"/>
            </a:endParaRPr>
          </a:p>
        </xdr:txBody>
      </xdr:sp>
      <xdr:sp macro="DayBtn16" textlink="CalPopUp!$C$3">
        <xdr:nvSpPr>
          <xdr:cNvPr id="243" name="16Day" hidden="1">
            <a:extLst>
              <a:ext uri="{FF2B5EF4-FFF2-40B4-BE49-F238E27FC236}">
                <a16:creationId xmlns:a16="http://schemas.microsoft.com/office/drawing/2014/main" id="{00000000-0008-0000-0700-0000F3000000}"/>
              </a:ext>
            </a:extLst>
          </xdr:cNvPr>
          <xdr:cNvSpPr/>
        </xdr:nvSpPr>
        <xdr:spPr>
          <a:xfrm rot="21594301">
            <a:off x="2047144" y="7673859"/>
            <a:ext cx="25380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BFC42DC-A523-4D76-940A-9DCA163B5F92}" type="TxLink">
              <a:rPr lang="en-US" sz="1000" b="0" i="0" u="none" strike="noStrike">
                <a:solidFill>
                  <a:srgbClr val="000000"/>
                </a:solidFill>
                <a:latin typeface="Arial"/>
                <a:cs typeface="Arial"/>
              </a:rPr>
              <a:pPr algn="r"/>
              <a:t>13</a:t>
            </a:fld>
            <a:endParaRPr lang="en-US" sz="900" b="0">
              <a:solidFill>
                <a:schemeClr val="tx1">
                  <a:lumMod val="85000"/>
                  <a:lumOff val="15000"/>
                </a:schemeClr>
              </a:solidFill>
              <a:latin typeface="Tahoma" pitchFamily="34" charset="0"/>
              <a:cs typeface="Tahoma" pitchFamily="34" charset="0"/>
            </a:endParaRPr>
          </a:p>
        </xdr:txBody>
      </xdr:sp>
      <xdr:sp macro="DayBtn19" textlink="CalPopUp!$F$3">
        <xdr:nvSpPr>
          <xdr:cNvPr id="244" name="19Day" hidden="1">
            <a:extLst>
              <a:ext uri="{FF2B5EF4-FFF2-40B4-BE49-F238E27FC236}">
                <a16:creationId xmlns:a16="http://schemas.microsoft.com/office/drawing/2014/main" id="{00000000-0008-0000-0700-0000F4000000}"/>
              </a:ext>
            </a:extLst>
          </xdr:cNvPr>
          <xdr:cNvSpPr/>
        </xdr:nvSpPr>
        <xdr:spPr>
          <a:xfrm rot="21594301">
            <a:off x="2829340" y="7672545"/>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8C22742-ADE4-4516-8778-5B61FE8311A6}" type="TxLink">
              <a:rPr lang="en-US" sz="1000" b="0" i="0" u="none" strike="noStrike">
                <a:solidFill>
                  <a:srgbClr val="000000"/>
                </a:solidFill>
                <a:latin typeface="Arial"/>
                <a:cs typeface="Arial"/>
              </a:rPr>
              <a:pPr algn="r"/>
              <a:t>16</a:t>
            </a:fld>
            <a:endParaRPr lang="en-US" sz="900" b="0">
              <a:solidFill>
                <a:schemeClr val="tx1">
                  <a:lumMod val="85000"/>
                  <a:lumOff val="15000"/>
                </a:schemeClr>
              </a:solidFill>
              <a:latin typeface="Tahoma" pitchFamily="34" charset="0"/>
              <a:cs typeface="Tahoma" pitchFamily="34" charset="0"/>
            </a:endParaRPr>
          </a:p>
        </xdr:txBody>
      </xdr:sp>
      <xdr:sp macro="DayBtn22" textlink="CalPopUp!$B$4">
        <xdr:nvSpPr>
          <xdr:cNvPr id="245" name="22Day" hidden="1">
            <a:extLst>
              <a:ext uri="{FF2B5EF4-FFF2-40B4-BE49-F238E27FC236}">
                <a16:creationId xmlns:a16="http://schemas.microsoft.com/office/drawing/2014/main" id="{00000000-0008-0000-0700-0000F5000000}"/>
              </a:ext>
            </a:extLst>
          </xdr:cNvPr>
          <xdr:cNvSpPr/>
        </xdr:nvSpPr>
        <xdr:spPr>
          <a:xfrm rot="21594301">
            <a:off x="1786930" y="7873663"/>
            <a:ext cx="25465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6835054-EFC8-43D7-A6DE-3B861E5BC43B}" type="TxLink">
              <a:rPr lang="en-US" sz="1000" b="0" i="0" u="none" strike="noStrike">
                <a:solidFill>
                  <a:srgbClr val="000000"/>
                </a:solidFill>
                <a:latin typeface="Arial"/>
                <a:cs typeface="Arial"/>
              </a:rPr>
              <a:pPr algn="r"/>
              <a:t>19</a:t>
            </a:fld>
            <a:endParaRPr lang="en-US" sz="900" b="0">
              <a:solidFill>
                <a:schemeClr val="tx1">
                  <a:lumMod val="85000"/>
                  <a:lumOff val="15000"/>
                </a:schemeClr>
              </a:solidFill>
              <a:latin typeface="Tahoma" pitchFamily="34" charset="0"/>
              <a:cs typeface="Tahoma" pitchFamily="34" charset="0"/>
            </a:endParaRPr>
          </a:p>
        </xdr:txBody>
      </xdr:sp>
      <xdr:sp macro="DayBtn24" textlink="CalPopUp!$D$4">
        <xdr:nvSpPr>
          <xdr:cNvPr id="246" name="24Day" hidden="1">
            <a:extLst>
              <a:ext uri="{FF2B5EF4-FFF2-40B4-BE49-F238E27FC236}">
                <a16:creationId xmlns:a16="http://schemas.microsoft.com/office/drawing/2014/main" id="{00000000-0008-0000-0700-0000F6000000}"/>
              </a:ext>
            </a:extLst>
          </xdr:cNvPr>
          <xdr:cNvSpPr/>
        </xdr:nvSpPr>
        <xdr:spPr>
          <a:xfrm rot="21594301">
            <a:off x="2309706" y="7872787"/>
            <a:ext cx="255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08723043-106B-4C64-AE45-7EF26FB7BC22}" type="TxLink">
              <a:rPr lang="en-US" sz="1000" b="0" i="0" u="none" strike="noStrike">
                <a:solidFill>
                  <a:srgbClr val="000000"/>
                </a:solidFill>
                <a:latin typeface="Arial"/>
                <a:cs typeface="Arial"/>
              </a:rPr>
              <a:pPr algn="r"/>
              <a:t>21</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6" textlink="CalPopUp!$F$4">
        <xdr:nvSpPr>
          <xdr:cNvPr id="247" name="26Day" hidden="1">
            <a:extLst>
              <a:ext uri="{FF2B5EF4-FFF2-40B4-BE49-F238E27FC236}">
                <a16:creationId xmlns:a16="http://schemas.microsoft.com/office/drawing/2014/main" id="{00000000-0008-0000-0700-0000F7000000}"/>
              </a:ext>
            </a:extLst>
          </xdr:cNvPr>
          <xdr:cNvSpPr/>
        </xdr:nvSpPr>
        <xdr:spPr>
          <a:xfrm rot="21594301">
            <a:off x="2829665" y="7871912"/>
            <a:ext cx="259221"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76D04FF-DF50-4BE9-AC61-FEE79F7108A0}" type="TxLink">
              <a:rPr lang="en-US" sz="1000" b="0" i="0" u="none" strike="noStrike">
                <a:solidFill>
                  <a:srgbClr val="000000"/>
                </a:solidFill>
                <a:latin typeface="Arial"/>
                <a:cs typeface="Arial"/>
              </a:rPr>
              <a:pPr algn="r"/>
              <a:t>23</a:t>
            </a:fld>
            <a:endParaRPr lang="en-US" sz="900" b="0">
              <a:solidFill>
                <a:schemeClr val="tx1">
                  <a:lumMod val="85000"/>
                  <a:lumOff val="15000"/>
                </a:schemeClr>
              </a:solidFill>
              <a:latin typeface="Tahoma" pitchFamily="34" charset="0"/>
              <a:cs typeface="Tahoma" pitchFamily="34" charset="0"/>
            </a:endParaRPr>
          </a:p>
        </xdr:txBody>
      </xdr:sp>
      <xdr:sp macro="DayBtn27" textlink="CalPopUp!$G$4">
        <xdr:nvSpPr>
          <xdr:cNvPr id="248" name="27Day" hidden="1">
            <a:extLst>
              <a:ext uri="{FF2B5EF4-FFF2-40B4-BE49-F238E27FC236}">
                <a16:creationId xmlns:a16="http://schemas.microsoft.com/office/drawing/2014/main" id="{00000000-0008-0000-0700-0000F8000000}"/>
              </a:ext>
            </a:extLst>
          </xdr:cNvPr>
          <xdr:cNvSpPr/>
        </xdr:nvSpPr>
        <xdr:spPr>
          <a:xfrm rot="21594301">
            <a:off x="3093359" y="7871473"/>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0DF2BC5-669B-4236-8C48-82F47B2E739D}" type="TxLink">
              <a:rPr lang="en-US" sz="1000" b="0" i="0" u="none" strike="noStrike">
                <a:solidFill>
                  <a:srgbClr val="000000"/>
                </a:solidFill>
                <a:latin typeface="Arial"/>
                <a:cs typeface="Arial"/>
              </a:rPr>
              <a:pPr algn="r"/>
              <a:t>24</a:t>
            </a:fld>
            <a:endParaRPr lang="en-US" sz="900" b="0">
              <a:solidFill>
                <a:schemeClr val="tx1">
                  <a:lumMod val="85000"/>
                  <a:lumOff val="15000"/>
                </a:schemeClr>
              </a:solidFill>
              <a:latin typeface="Tahoma" pitchFamily="34" charset="0"/>
              <a:cs typeface="Tahoma" pitchFamily="34" charset="0"/>
            </a:endParaRPr>
          </a:p>
        </xdr:txBody>
      </xdr:sp>
      <xdr:sp macro="DayBtn25" textlink="CalPopUp!$E$4">
        <xdr:nvSpPr>
          <xdr:cNvPr id="249" name="25Day" hidden="1">
            <a:extLst>
              <a:ext uri="{FF2B5EF4-FFF2-40B4-BE49-F238E27FC236}">
                <a16:creationId xmlns:a16="http://schemas.microsoft.com/office/drawing/2014/main" id="{00000000-0008-0000-0700-0000F9000000}"/>
              </a:ext>
            </a:extLst>
          </xdr:cNvPr>
          <xdr:cNvSpPr/>
        </xdr:nvSpPr>
        <xdr:spPr>
          <a:xfrm rot="21594301">
            <a:off x="2571672" y="7872348"/>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C5EC5FA-565D-43AC-99E1-AC450AE325D5}" type="TxLink">
              <a:rPr lang="en-US" sz="1000" b="0" i="0" u="none" strike="noStrike">
                <a:solidFill>
                  <a:srgbClr val="000000"/>
                </a:solidFill>
                <a:latin typeface="Arial"/>
                <a:cs typeface="Arial"/>
              </a:rPr>
              <a:pPr algn="r"/>
              <a:t>22</a:t>
            </a:fld>
            <a:endParaRPr lang="en-US" sz="900" b="0">
              <a:solidFill>
                <a:schemeClr val="tx1">
                  <a:lumMod val="85000"/>
                  <a:lumOff val="15000"/>
                </a:schemeClr>
              </a:solidFill>
              <a:latin typeface="Tahoma" pitchFamily="34" charset="0"/>
              <a:cs typeface="Tahoma" pitchFamily="34" charset="0"/>
            </a:endParaRPr>
          </a:p>
        </xdr:txBody>
      </xdr:sp>
      <xdr:sp macro="DayBtn23" textlink="CalPopUp!$C$4">
        <xdr:nvSpPr>
          <xdr:cNvPr id="250" name="23Day" hidden="1">
            <a:extLst>
              <a:ext uri="{FF2B5EF4-FFF2-40B4-BE49-F238E27FC236}">
                <a16:creationId xmlns:a16="http://schemas.microsoft.com/office/drawing/2014/main" id="{00000000-0008-0000-0700-0000FA000000}"/>
              </a:ext>
            </a:extLst>
          </xdr:cNvPr>
          <xdr:cNvSpPr/>
        </xdr:nvSpPr>
        <xdr:spPr>
          <a:xfrm rot="21594301">
            <a:off x="2047470" y="7873226"/>
            <a:ext cx="25380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5EC69DC-75A0-4646-9862-81FCE2C25497}" type="TxLink">
              <a:rPr lang="en-US" sz="1000" b="0" i="0" u="none" strike="noStrike">
                <a:solidFill>
                  <a:srgbClr val="000000"/>
                </a:solidFill>
                <a:latin typeface="Arial"/>
                <a:cs typeface="Arial"/>
              </a:rPr>
              <a:pPr algn="r"/>
              <a:t>20</a:t>
            </a:fld>
            <a:endParaRPr lang="en-US" sz="900" b="0">
              <a:solidFill>
                <a:schemeClr val="tx1">
                  <a:lumMod val="85000"/>
                  <a:lumOff val="15000"/>
                </a:schemeClr>
              </a:solidFill>
              <a:latin typeface="Tahoma" pitchFamily="34" charset="0"/>
              <a:cs typeface="Tahoma" pitchFamily="34" charset="0"/>
            </a:endParaRPr>
          </a:p>
        </xdr:txBody>
      </xdr:sp>
      <xdr:sp macro="DayBtn28" textlink="CalPopUp!$H$4">
        <xdr:nvSpPr>
          <xdr:cNvPr id="251" name="28Day" hidden="1">
            <a:extLst>
              <a:ext uri="{FF2B5EF4-FFF2-40B4-BE49-F238E27FC236}">
                <a16:creationId xmlns:a16="http://schemas.microsoft.com/office/drawing/2014/main" id="{00000000-0008-0000-0700-0000FB000000}"/>
              </a:ext>
            </a:extLst>
          </xdr:cNvPr>
          <xdr:cNvSpPr/>
        </xdr:nvSpPr>
        <xdr:spPr>
          <a:xfrm rot="21594301">
            <a:off x="3354121" y="7871034"/>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F4DBB06-AE10-4622-9772-CA69A0BD5BAF}" type="TxLink">
              <a:rPr lang="en-US" sz="1000" b="0" i="0" u="none" strike="noStrike">
                <a:solidFill>
                  <a:srgbClr val="000000"/>
                </a:solidFill>
                <a:latin typeface="Arial"/>
                <a:cs typeface="Arial"/>
              </a:rPr>
              <a:pPr algn="r"/>
              <a:t>25</a:t>
            </a:fld>
            <a:endParaRPr lang="en-US" sz="900" b="0">
              <a:solidFill>
                <a:schemeClr val="tx1">
                  <a:lumMod val="85000"/>
                  <a:lumOff val="15000"/>
                </a:schemeClr>
              </a:solidFill>
              <a:latin typeface="Tahoma" pitchFamily="34" charset="0"/>
              <a:cs typeface="Tahoma" pitchFamily="34" charset="0"/>
            </a:endParaRPr>
          </a:p>
        </xdr:txBody>
      </xdr:sp>
      <xdr:sp macro="DayBtn29" textlink="CalPopUp!$B$5">
        <xdr:nvSpPr>
          <xdr:cNvPr id="252" name="29Day" hidden="1">
            <a:extLst>
              <a:ext uri="{FF2B5EF4-FFF2-40B4-BE49-F238E27FC236}">
                <a16:creationId xmlns:a16="http://schemas.microsoft.com/office/drawing/2014/main" id="{00000000-0008-0000-0700-0000FC000000}"/>
              </a:ext>
            </a:extLst>
          </xdr:cNvPr>
          <xdr:cNvSpPr/>
        </xdr:nvSpPr>
        <xdr:spPr>
          <a:xfrm rot="21594301">
            <a:off x="1787258" y="8074014"/>
            <a:ext cx="25465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3A1BFCE-7C5E-47A1-B8AD-B329EFE17450}" type="TxLink">
              <a:rPr lang="en-US" sz="1000" b="0" i="0" u="none" strike="noStrike">
                <a:solidFill>
                  <a:srgbClr val="000000"/>
                </a:solidFill>
                <a:latin typeface="Arial"/>
                <a:cs typeface="Arial"/>
              </a:rPr>
              <a:pPr algn="r"/>
              <a:t>26</a:t>
            </a:fld>
            <a:endParaRPr lang="en-US" sz="900" b="0">
              <a:solidFill>
                <a:schemeClr val="tx1">
                  <a:lumMod val="85000"/>
                  <a:lumOff val="15000"/>
                </a:schemeClr>
              </a:solidFill>
              <a:latin typeface="Tahoma" pitchFamily="34" charset="0"/>
              <a:cs typeface="Tahoma" pitchFamily="34" charset="0"/>
            </a:endParaRPr>
          </a:p>
        </xdr:txBody>
      </xdr:sp>
      <xdr:sp macro="DayBtn31" textlink="CalPopUp!$D$5">
        <xdr:nvSpPr>
          <xdr:cNvPr id="253" name="31Day" hidden="1">
            <a:extLst>
              <a:ext uri="{FF2B5EF4-FFF2-40B4-BE49-F238E27FC236}">
                <a16:creationId xmlns:a16="http://schemas.microsoft.com/office/drawing/2014/main" id="{00000000-0008-0000-0700-0000FD000000}"/>
              </a:ext>
            </a:extLst>
          </xdr:cNvPr>
          <xdr:cNvSpPr/>
        </xdr:nvSpPr>
        <xdr:spPr>
          <a:xfrm rot="21594301">
            <a:off x="2310035" y="8073138"/>
            <a:ext cx="255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8A4A4A9-CF75-4F29-A7CF-B54D92AAB274}" type="TxLink">
              <a:rPr lang="en-US" sz="1000" b="0" i="0" u="none" strike="noStrike">
                <a:solidFill>
                  <a:srgbClr val="000000"/>
                </a:solidFill>
                <a:latin typeface="Arial"/>
                <a:cs typeface="Arial"/>
              </a:rPr>
              <a:pPr algn="r"/>
              <a:t>28</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34" textlink="CalPopUp!$G$5">
        <xdr:nvSpPr>
          <xdr:cNvPr id="254" name="34Day" hidden="1">
            <a:extLst>
              <a:ext uri="{FF2B5EF4-FFF2-40B4-BE49-F238E27FC236}">
                <a16:creationId xmlns:a16="http://schemas.microsoft.com/office/drawing/2014/main" id="{00000000-0008-0000-0700-0000FE000000}"/>
              </a:ext>
            </a:extLst>
          </xdr:cNvPr>
          <xdr:cNvSpPr/>
        </xdr:nvSpPr>
        <xdr:spPr>
          <a:xfrm rot="21594301">
            <a:off x="3095186" y="8071824"/>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F8179E0-BF1B-4705-9EEA-2B1E2DD52CA8}" type="TxLink">
              <a:rPr lang="en-US" sz="1000" b="0" i="0" u="none" strike="noStrike">
                <a:solidFill>
                  <a:srgbClr val="000000"/>
                </a:solidFill>
                <a:latin typeface="Arial"/>
                <a:cs typeface="Arial"/>
              </a:rPr>
              <a:pPr algn="r"/>
              <a:t>31</a:t>
            </a:fld>
            <a:endParaRPr lang="en-US" sz="900" b="0">
              <a:solidFill>
                <a:schemeClr val="tx1">
                  <a:lumMod val="85000"/>
                  <a:lumOff val="15000"/>
                </a:schemeClr>
              </a:solidFill>
              <a:latin typeface="Tahoma" pitchFamily="34" charset="0"/>
              <a:cs typeface="Tahoma" pitchFamily="34" charset="0"/>
            </a:endParaRPr>
          </a:p>
        </xdr:txBody>
      </xdr:sp>
      <xdr:sp macro="DayBtn35" textlink="CalPopUp!$H$5">
        <xdr:nvSpPr>
          <xdr:cNvPr id="255" name="35Day" hidden="1">
            <a:extLst>
              <a:ext uri="{FF2B5EF4-FFF2-40B4-BE49-F238E27FC236}">
                <a16:creationId xmlns:a16="http://schemas.microsoft.com/office/drawing/2014/main" id="{00000000-0008-0000-0700-0000FF000000}"/>
              </a:ext>
            </a:extLst>
          </xdr:cNvPr>
          <xdr:cNvSpPr/>
        </xdr:nvSpPr>
        <xdr:spPr>
          <a:xfrm rot="21594301">
            <a:off x="3355949" y="8071384"/>
            <a:ext cx="259221"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596FADA-1953-489B-B04A-D5AED7B05760}"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2" textlink="CalPopUp!$E$5">
        <xdr:nvSpPr>
          <xdr:cNvPr id="256" name="32Day" hidden="1">
            <a:extLst>
              <a:ext uri="{FF2B5EF4-FFF2-40B4-BE49-F238E27FC236}">
                <a16:creationId xmlns:a16="http://schemas.microsoft.com/office/drawing/2014/main" id="{00000000-0008-0000-0700-000000010000}"/>
              </a:ext>
            </a:extLst>
          </xdr:cNvPr>
          <xdr:cNvSpPr/>
        </xdr:nvSpPr>
        <xdr:spPr>
          <a:xfrm rot="21594301">
            <a:off x="2572000" y="8072701"/>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0837C91-7A3E-4E4B-A8E8-4FE0905352EE}" type="TxLink">
              <a:rPr lang="en-US" sz="1000" b="0" i="0" u="none" strike="noStrike">
                <a:solidFill>
                  <a:srgbClr val="000000"/>
                </a:solidFill>
                <a:latin typeface="Arial"/>
                <a:cs typeface="Arial"/>
              </a:rPr>
              <a:pPr algn="r"/>
              <a:t>29</a:t>
            </a:fld>
            <a:endParaRPr lang="en-US" sz="900" b="0">
              <a:solidFill>
                <a:schemeClr val="tx1">
                  <a:lumMod val="85000"/>
                  <a:lumOff val="15000"/>
                </a:schemeClr>
              </a:solidFill>
              <a:latin typeface="Tahoma" pitchFamily="34" charset="0"/>
              <a:cs typeface="Tahoma" pitchFamily="34" charset="0"/>
            </a:endParaRPr>
          </a:p>
        </xdr:txBody>
      </xdr:sp>
      <xdr:sp macro="DayBtn30" textlink="CalPopUp!$C$5">
        <xdr:nvSpPr>
          <xdr:cNvPr id="257" name="30Day" hidden="1">
            <a:extLst>
              <a:ext uri="{FF2B5EF4-FFF2-40B4-BE49-F238E27FC236}">
                <a16:creationId xmlns:a16="http://schemas.microsoft.com/office/drawing/2014/main" id="{00000000-0008-0000-0700-000001010000}"/>
              </a:ext>
            </a:extLst>
          </xdr:cNvPr>
          <xdr:cNvSpPr/>
        </xdr:nvSpPr>
        <xdr:spPr>
          <a:xfrm rot="21594301">
            <a:off x="2047799" y="8073580"/>
            <a:ext cx="25380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0E303529-4190-447C-8FAA-ACC070AF3C77}" type="TxLink">
              <a:rPr lang="en-US" sz="1000" b="0" i="0" u="none" strike="noStrike">
                <a:solidFill>
                  <a:srgbClr val="000000"/>
                </a:solidFill>
                <a:latin typeface="Arial"/>
                <a:cs typeface="Arial"/>
              </a:rPr>
              <a:pPr algn="r"/>
              <a:t>27</a:t>
            </a:fld>
            <a:endParaRPr lang="en-US" sz="900" b="0">
              <a:solidFill>
                <a:schemeClr val="tx1">
                  <a:lumMod val="85000"/>
                  <a:lumOff val="15000"/>
                </a:schemeClr>
              </a:solidFill>
              <a:latin typeface="Tahoma" pitchFamily="34" charset="0"/>
              <a:cs typeface="Tahoma" pitchFamily="34" charset="0"/>
            </a:endParaRPr>
          </a:p>
        </xdr:txBody>
      </xdr:sp>
      <xdr:sp macro="DayBtn33" textlink="CalPopUp!$F$5">
        <xdr:nvSpPr>
          <xdr:cNvPr id="258" name="33Day" hidden="1">
            <a:extLst>
              <a:ext uri="{FF2B5EF4-FFF2-40B4-BE49-F238E27FC236}">
                <a16:creationId xmlns:a16="http://schemas.microsoft.com/office/drawing/2014/main" id="{00000000-0008-0000-0700-000002010000}"/>
              </a:ext>
            </a:extLst>
          </xdr:cNvPr>
          <xdr:cNvSpPr/>
        </xdr:nvSpPr>
        <xdr:spPr>
          <a:xfrm rot="21594301">
            <a:off x="2831493" y="8072262"/>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8235A11-752F-4EAE-96BA-8E2AA1980872}" type="TxLink">
              <a:rPr lang="en-US" sz="1000" b="0" i="0" u="none" strike="noStrike">
                <a:solidFill>
                  <a:srgbClr val="000000"/>
                </a:solidFill>
                <a:latin typeface="Arial"/>
                <a:cs typeface="Arial"/>
              </a:rPr>
              <a:pPr algn="r"/>
              <a:t>30</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259" name="Sa" hidden="1">
            <a:extLst>
              <a:ext uri="{FF2B5EF4-FFF2-40B4-BE49-F238E27FC236}">
                <a16:creationId xmlns:a16="http://schemas.microsoft.com/office/drawing/2014/main" id="{00000000-0008-0000-0700-000003010000}"/>
              </a:ext>
            </a:extLst>
          </xdr:cNvPr>
          <xdr:cNvSpPr/>
        </xdr:nvSpPr>
        <xdr:spPr>
          <a:xfrm rot="21594301">
            <a:off x="3354199" y="7070455"/>
            <a:ext cx="258725"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Sa</a:t>
            </a:r>
          </a:p>
        </xdr:txBody>
      </xdr:sp>
      <xdr:sp macro="" textlink="">
        <xdr:nvSpPr>
          <xdr:cNvPr id="260" name="Fr" hidden="1">
            <a:extLst>
              <a:ext uri="{FF2B5EF4-FFF2-40B4-BE49-F238E27FC236}">
                <a16:creationId xmlns:a16="http://schemas.microsoft.com/office/drawing/2014/main" id="{00000000-0008-0000-0700-000004010000}"/>
              </a:ext>
            </a:extLst>
          </xdr:cNvPr>
          <xdr:cNvSpPr/>
        </xdr:nvSpPr>
        <xdr:spPr>
          <a:xfrm rot="21594301">
            <a:off x="3093436" y="7070896"/>
            <a:ext cx="253803"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Fr</a:t>
            </a:r>
          </a:p>
        </xdr:txBody>
      </xdr:sp>
      <xdr:sp macro="" textlink="">
        <xdr:nvSpPr>
          <xdr:cNvPr id="261" name="Th" hidden="1">
            <a:extLst>
              <a:ext uri="{FF2B5EF4-FFF2-40B4-BE49-F238E27FC236}">
                <a16:creationId xmlns:a16="http://schemas.microsoft.com/office/drawing/2014/main" id="{00000000-0008-0000-0700-000005010000}"/>
              </a:ext>
            </a:extLst>
          </xdr:cNvPr>
          <xdr:cNvSpPr/>
        </xdr:nvSpPr>
        <xdr:spPr>
          <a:xfrm rot="21594301">
            <a:off x="2828882" y="7071334"/>
            <a:ext cx="259587"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Th</a:t>
            </a:r>
          </a:p>
        </xdr:txBody>
      </xdr:sp>
      <xdr:sp macro="" textlink="">
        <xdr:nvSpPr>
          <xdr:cNvPr id="262" name="We" hidden="1">
            <a:extLst>
              <a:ext uri="{FF2B5EF4-FFF2-40B4-BE49-F238E27FC236}">
                <a16:creationId xmlns:a16="http://schemas.microsoft.com/office/drawing/2014/main" id="{00000000-0008-0000-0700-000006010000}"/>
              </a:ext>
            </a:extLst>
          </xdr:cNvPr>
          <xdr:cNvSpPr/>
        </xdr:nvSpPr>
        <xdr:spPr>
          <a:xfrm rot="21594301">
            <a:off x="2571749" y="7071772"/>
            <a:ext cx="252941"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WeW</a:t>
            </a:r>
          </a:p>
        </xdr:txBody>
      </xdr:sp>
      <xdr:sp macro="" textlink="">
        <xdr:nvSpPr>
          <xdr:cNvPr id="263" name="Tu" hidden="1">
            <a:extLst>
              <a:ext uri="{FF2B5EF4-FFF2-40B4-BE49-F238E27FC236}">
                <a16:creationId xmlns:a16="http://schemas.microsoft.com/office/drawing/2014/main" id="{00000000-0008-0000-0700-000007010000}"/>
              </a:ext>
            </a:extLst>
          </xdr:cNvPr>
          <xdr:cNvSpPr/>
        </xdr:nvSpPr>
        <xdr:spPr>
          <a:xfrm rot="21594301">
            <a:off x="2308922" y="7072207"/>
            <a:ext cx="256585"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Tu</a:t>
            </a:r>
          </a:p>
        </xdr:txBody>
      </xdr:sp>
      <xdr:sp macro="" textlink="">
        <xdr:nvSpPr>
          <xdr:cNvPr id="264" name="Mo" hidden="1">
            <a:extLst>
              <a:ext uri="{FF2B5EF4-FFF2-40B4-BE49-F238E27FC236}">
                <a16:creationId xmlns:a16="http://schemas.microsoft.com/office/drawing/2014/main" id="{00000000-0008-0000-0700-000008010000}"/>
              </a:ext>
            </a:extLst>
          </xdr:cNvPr>
          <xdr:cNvSpPr/>
        </xdr:nvSpPr>
        <xdr:spPr>
          <a:xfrm rot="21594301">
            <a:off x="2047547" y="7072650"/>
            <a:ext cx="252942"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l"/>
            <a:r>
              <a:rPr lang="en-US" sz="900" b="1" i="0" u="none" strike="noStrike">
                <a:solidFill>
                  <a:schemeClr val="tx1">
                    <a:lumMod val="85000"/>
                    <a:lumOff val="15000"/>
                  </a:schemeClr>
                </a:solidFill>
                <a:latin typeface="Tahoma" pitchFamily="34" charset="0"/>
                <a:cs typeface="Tahoma" pitchFamily="34" charset="0"/>
              </a:rPr>
              <a:t>Mo</a:t>
            </a:r>
          </a:p>
        </xdr:txBody>
      </xdr:sp>
      <xdr:sp macro="" textlink="">
        <xdr:nvSpPr>
          <xdr:cNvPr id="265" name="Su" hidden="1">
            <a:extLst>
              <a:ext uri="{FF2B5EF4-FFF2-40B4-BE49-F238E27FC236}">
                <a16:creationId xmlns:a16="http://schemas.microsoft.com/office/drawing/2014/main" id="{00000000-0008-0000-0700-000009010000}"/>
              </a:ext>
            </a:extLst>
          </xdr:cNvPr>
          <xdr:cNvSpPr/>
        </xdr:nvSpPr>
        <xdr:spPr>
          <a:xfrm rot="21594301">
            <a:off x="1787007" y="7073084"/>
            <a:ext cx="254654"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Su</a:t>
            </a:r>
          </a:p>
        </xdr:txBody>
      </xdr:sp>
      <xdr:pic macro="ShowSettings">
        <xdr:nvPicPr>
          <xdr:cNvPr id="266" name="SetBtn" hidden="1">
            <a:extLst>
              <a:ext uri="{FF2B5EF4-FFF2-40B4-BE49-F238E27FC236}">
                <a16:creationId xmlns:a16="http://schemas.microsoft.com/office/drawing/2014/main" id="{00000000-0008-0000-0700-00000A01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21594301">
            <a:off x="3540177" y="8512442"/>
            <a:ext cx="133992" cy="145851"/>
          </a:xfrm>
          <a:prstGeom prst="rect">
            <a:avLst/>
          </a:prstGeom>
        </xdr:spPr>
      </xdr:pic>
      <xdr:sp macro="CalCol1" textlink="">
        <xdr:nvSpPr>
          <xdr:cNvPr id="267" name="CalCol1" hidden="1">
            <a:extLst>
              <a:ext uri="{FF2B5EF4-FFF2-40B4-BE49-F238E27FC236}">
                <a16:creationId xmlns:a16="http://schemas.microsoft.com/office/drawing/2014/main" id="{00000000-0008-0000-0700-00000B010000}"/>
              </a:ext>
            </a:extLst>
          </xdr:cNvPr>
          <xdr:cNvSpPr/>
        </xdr:nvSpPr>
        <xdr:spPr>
          <a:xfrm rot="21594301">
            <a:off x="1768652" y="8742507"/>
            <a:ext cx="126984" cy="134746"/>
          </a:xfrm>
          <a:prstGeom prst="ellipse">
            <a:avLst/>
          </a:prstGeom>
          <a:solidFill>
            <a:srgbClr val="EAEAE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2" textlink="">
        <xdr:nvSpPr>
          <xdr:cNvPr id="268" name="CalCol2" hidden="1">
            <a:extLst>
              <a:ext uri="{FF2B5EF4-FFF2-40B4-BE49-F238E27FC236}">
                <a16:creationId xmlns:a16="http://schemas.microsoft.com/office/drawing/2014/main" id="{00000000-0008-0000-0700-00000C010000}"/>
              </a:ext>
            </a:extLst>
          </xdr:cNvPr>
          <xdr:cNvSpPr/>
        </xdr:nvSpPr>
        <xdr:spPr>
          <a:xfrm rot="21594301">
            <a:off x="1988525" y="8742139"/>
            <a:ext cx="126984" cy="134746"/>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3" textlink="">
        <xdr:nvSpPr>
          <xdr:cNvPr id="269" name="CalCol3" hidden="1">
            <a:extLst>
              <a:ext uri="{FF2B5EF4-FFF2-40B4-BE49-F238E27FC236}">
                <a16:creationId xmlns:a16="http://schemas.microsoft.com/office/drawing/2014/main" id="{00000000-0008-0000-0700-00000D010000}"/>
              </a:ext>
            </a:extLst>
          </xdr:cNvPr>
          <xdr:cNvSpPr/>
        </xdr:nvSpPr>
        <xdr:spPr>
          <a:xfrm rot="21594301">
            <a:off x="2208398" y="8741771"/>
            <a:ext cx="127804" cy="134746"/>
          </a:xfrm>
          <a:prstGeom prst="ellipse">
            <a:avLst/>
          </a:prstGeom>
          <a:solidFill>
            <a:schemeClr val="tx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4" textlink="">
        <xdr:nvSpPr>
          <xdr:cNvPr id="270" name="CalCol4" hidden="1">
            <a:extLst>
              <a:ext uri="{FF2B5EF4-FFF2-40B4-BE49-F238E27FC236}">
                <a16:creationId xmlns:a16="http://schemas.microsoft.com/office/drawing/2014/main" id="{00000000-0008-0000-0700-00000E010000}"/>
              </a:ext>
            </a:extLst>
          </xdr:cNvPr>
          <xdr:cNvSpPr/>
        </xdr:nvSpPr>
        <xdr:spPr>
          <a:xfrm rot="21594301">
            <a:off x="2429091" y="8741402"/>
            <a:ext cx="126984" cy="134746"/>
          </a:xfrm>
          <a:prstGeom prst="ellipse">
            <a:avLst/>
          </a:prstGeom>
          <a:solidFill>
            <a:schemeClr val="accent1">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5" textlink="">
        <xdr:nvSpPr>
          <xdr:cNvPr id="271" name="CalCol5" hidden="1">
            <a:extLst>
              <a:ext uri="{FF2B5EF4-FFF2-40B4-BE49-F238E27FC236}">
                <a16:creationId xmlns:a16="http://schemas.microsoft.com/office/drawing/2014/main" id="{00000000-0008-0000-0700-00000F010000}"/>
              </a:ext>
            </a:extLst>
          </xdr:cNvPr>
          <xdr:cNvSpPr/>
        </xdr:nvSpPr>
        <xdr:spPr>
          <a:xfrm rot="21594301">
            <a:off x="2648965" y="8741033"/>
            <a:ext cx="126984" cy="134746"/>
          </a:xfrm>
          <a:prstGeom prst="ellipse">
            <a:avLst/>
          </a:prstGeom>
          <a:solidFill>
            <a:schemeClr val="accent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6" textlink="">
        <xdr:nvSpPr>
          <xdr:cNvPr id="272" name="CalCol6" hidden="1">
            <a:extLst>
              <a:ext uri="{FF2B5EF4-FFF2-40B4-BE49-F238E27FC236}">
                <a16:creationId xmlns:a16="http://schemas.microsoft.com/office/drawing/2014/main" id="{00000000-0008-0000-0700-000010010000}"/>
              </a:ext>
            </a:extLst>
          </xdr:cNvPr>
          <xdr:cNvSpPr/>
        </xdr:nvSpPr>
        <xdr:spPr>
          <a:xfrm rot="21594301">
            <a:off x="2869657" y="8740663"/>
            <a:ext cx="126984" cy="134746"/>
          </a:xfrm>
          <a:prstGeom prst="ellipse">
            <a:avLst/>
          </a:prstGeom>
          <a:solidFill>
            <a:schemeClr val="accent3">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7" textlink="">
        <xdr:nvSpPr>
          <xdr:cNvPr id="273" name="CalCol7" hidden="1">
            <a:extLst>
              <a:ext uri="{FF2B5EF4-FFF2-40B4-BE49-F238E27FC236}">
                <a16:creationId xmlns:a16="http://schemas.microsoft.com/office/drawing/2014/main" id="{00000000-0008-0000-0700-000011010000}"/>
              </a:ext>
            </a:extLst>
          </xdr:cNvPr>
          <xdr:cNvSpPr/>
        </xdr:nvSpPr>
        <xdr:spPr>
          <a:xfrm rot="21594301">
            <a:off x="3089531" y="8740296"/>
            <a:ext cx="126984" cy="134746"/>
          </a:xfrm>
          <a:prstGeom prst="ellipse">
            <a:avLst/>
          </a:prstGeom>
          <a:solidFill>
            <a:schemeClr val="accent4">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8" textlink="">
        <xdr:nvSpPr>
          <xdr:cNvPr id="274" name="CalCol8" hidden="1">
            <a:extLst>
              <a:ext uri="{FF2B5EF4-FFF2-40B4-BE49-F238E27FC236}">
                <a16:creationId xmlns:a16="http://schemas.microsoft.com/office/drawing/2014/main" id="{00000000-0008-0000-0700-000012010000}"/>
              </a:ext>
            </a:extLst>
          </xdr:cNvPr>
          <xdr:cNvSpPr/>
        </xdr:nvSpPr>
        <xdr:spPr>
          <a:xfrm rot="21594301">
            <a:off x="3309405" y="8739926"/>
            <a:ext cx="127802" cy="134746"/>
          </a:xfrm>
          <a:prstGeom prst="ellipse">
            <a:avLst/>
          </a:prstGeom>
          <a:solidFill>
            <a:schemeClr val="accent5">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9" textlink="">
        <xdr:nvSpPr>
          <xdr:cNvPr id="275" name="CalCol9" hidden="1">
            <a:extLst>
              <a:ext uri="{FF2B5EF4-FFF2-40B4-BE49-F238E27FC236}">
                <a16:creationId xmlns:a16="http://schemas.microsoft.com/office/drawing/2014/main" id="{00000000-0008-0000-0700-000013010000}"/>
              </a:ext>
            </a:extLst>
          </xdr:cNvPr>
          <xdr:cNvSpPr/>
        </xdr:nvSpPr>
        <xdr:spPr>
          <a:xfrm rot="21594301">
            <a:off x="3530097" y="8739557"/>
            <a:ext cx="126984" cy="134746"/>
          </a:xfrm>
          <a:prstGeom prst="ellipse">
            <a:avLst/>
          </a:prstGeom>
          <a:solidFill>
            <a:schemeClr val="accent6">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3" name="PrevMonth" hidden="1">
            <a:extLst>
              <a:ext uri="{FF2B5EF4-FFF2-40B4-BE49-F238E27FC236}">
                <a16:creationId xmlns:a16="http://schemas.microsoft.com/office/drawing/2014/main" id="{2357F830-A161-3F84-27AB-E41EAE47C395}"/>
              </a:ext>
            </a:extLst>
          </xdr:cNvPr>
          <xdr:cNvGrpSpPr/>
        </xdr:nvGrpSpPr>
        <xdr:grpSpPr>
          <a:xfrm>
            <a:off x="1835330" y="6909478"/>
            <a:ext cx="101861" cy="110876"/>
            <a:chOff x="1835330" y="6909478"/>
            <a:chExt cx="101861" cy="110876"/>
          </a:xfrm>
        </xdr:grpSpPr>
        <xdr:sp macro="PrevMonth" textlink="">
          <xdr:nvSpPr>
            <xdr:cNvPr id="280" name="PrevRec" hidden="1">
              <a:extLst>
                <a:ext uri="{FF2B5EF4-FFF2-40B4-BE49-F238E27FC236}">
                  <a16:creationId xmlns:a16="http://schemas.microsoft.com/office/drawing/2014/main" id="{00000000-0008-0000-0700-000018010000}"/>
                </a:ext>
              </a:extLst>
            </xdr:cNvPr>
            <xdr:cNvSpPr/>
          </xdr:nvSpPr>
          <xdr:spPr>
            <a:xfrm rot="21594301">
              <a:off x="1835330" y="6909478"/>
              <a:ext cx="101861" cy="110876"/>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PrevMonth" textlink="">
          <xdr:nvSpPr>
            <xdr:cNvPr id="281" name="PrevTri" hidden="1">
              <a:extLst>
                <a:ext uri="{FF2B5EF4-FFF2-40B4-BE49-F238E27FC236}">
                  <a16:creationId xmlns:a16="http://schemas.microsoft.com/office/drawing/2014/main" id="{00000000-0008-0000-0700-000019010000}"/>
                </a:ext>
              </a:extLst>
            </xdr:cNvPr>
            <xdr:cNvSpPr/>
          </xdr:nvSpPr>
          <xdr:spPr>
            <a:xfrm rot="16194301">
              <a:off x="1844047" y="6937734"/>
              <a:ext cx="73624" cy="54381"/>
            </a:xfrm>
            <a:prstGeom prs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nvGrpSpPr>
          <xdr:cNvPr id="2" name="NextMonth" hidden="1">
            <a:extLst>
              <a:ext uri="{FF2B5EF4-FFF2-40B4-BE49-F238E27FC236}">
                <a16:creationId xmlns:a16="http://schemas.microsoft.com/office/drawing/2014/main" id="{F6052AC1-659F-ABF3-3952-FF7D69D7B4C7}"/>
              </a:ext>
            </a:extLst>
          </xdr:cNvPr>
          <xdr:cNvGrpSpPr/>
        </xdr:nvGrpSpPr>
        <xdr:grpSpPr>
          <a:xfrm>
            <a:off x="3479612" y="6906724"/>
            <a:ext cx="101861" cy="110876"/>
            <a:chOff x="3479612" y="6906724"/>
            <a:chExt cx="101861" cy="110876"/>
          </a:xfrm>
        </xdr:grpSpPr>
        <xdr:sp macro="NextMonth" textlink="">
          <xdr:nvSpPr>
            <xdr:cNvPr id="278" name="NextRec" hidden="1">
              <a:extLst>
                <a:ext uri="{FF2B5EF4-FFF2-40B4-BE49-F238E27FC236}">
                  <a16:creationId xmlns:a16="http://schemas.microsoft.com/office/drawing/2014/main" id="{00000000-0008-0000-0700-000016010000}"/>
                </a:ext>
              </a:extLst>
            </xdr:cNvPr>
            <xdr:cNvSpPr/>
          </xdr:nvSpPr>
          <xdr:spPr>
            <a:xfrm rot="21594301">
              <a:off x="3479612" y="6906724"/>
              <a:ext cx="101861" cy="110876"/>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NextMonth" textlink="">
          <xdr:nvSpPr>
            <xdr:cNvPr id="279" name="NextTri" hidden="1">
              <a:extLst>
                <a:ext uri="{FF2B5EF4-FFF2-40B4-BE49-F238E27FC236}">
                  <a16:creationId xmlns:a16="http://schemas.microsoft.com/office/drawing/2014/main" id="{00000000-0008-0000-0700-000017010000}"/>
                </a:ext>
              </a:extLst>
            </xdr:cNvPr>
            <xdr:cNvSpPr/>
          </xdr:nvSpPr>
          <xdr:spPr>
            <a:xfrm rot="5394301">
              <a:off x="3497169" y="6934967"/>
              <a:ext cx="73624" cy="54381"/>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4"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M17"/>
  <sheetViews>
    <sheetView tabSelected="1" zoomScaleNormal="100" workbookViewId="0">
      <selection activeCell="B15" sqref="B15:E15"/>
    </sheetView>
  </sheetViews>
  <sheetFormatPr defaultColWidth="9.140625" defaultRowHeight="14.45"/>
  <cols>
    <col min="1" max="1" width="8.7109375" style="1" customWidth="1"/>
    <col min="2" max="2" width="48" style="1" bestFit="1" customWidth="1"/>
    <col min="3" max="3" width="59.42578125" style="1" customWidth="1"/>
    <col min="4" max="4" width="9.140625" style="1"/>
    <col min="5" max="5" width="18.85546875" style="1" customWidth="1"/>
    <col min="6" max="7" width="9.140625" style="1"/>
    <col min="8" max="9" width="24.28515625" style="1" customWidth="1"/>
    <col min="10" max="16384" width="9.140625" style="1"/>
  </cols>
  <sheetData>
    <row r="1" spans="2:13" ht="15" customHeight="1" thickBot="1">
      <c r="E1" s="11"/>
      <c r="F1" s="11"/>
      <c r="G1" s="11"/>
      <c r="H1" s="11"/>
      <c r="I1" s="11"/>
      <c r="J1" s="11"/>
      <c r="K1" s="11"/>
      <c r="M1" s="45" t="s">
        <v>0</v>
      </c>
    </row>
    <row r="2" spans="2:13" ht="59.1" customHeight="1" thickBot="1">
      <c r="B2" s="137" t="s">
        <v>1</v>
      </c>
      <c r="C2" s="138"/>
      <c r="E2" s="122" t="s">
        <v>2</v>
      </c>
      <c r="F2" s="11"/>
      <c r="G2" s="11"/>
      <c r="H2" s="11"/>
      <c r="I2" s="11"/>
      <c r="J2" s="11"/>
      <c r="K2" s="11"/>
      <c r="M2" s="45"/>
    </row>
    <row r="3" spans="2:13" ht="15.75" customHeight="1" thickBot="1">
      <c r="B3" s="11"/>
      <c r="C3" s="11"/>
      <c r="E3" s="11"/>
      <c r="F3" s="11"/>
      <c r="G3" s="11"/>
      <c r="H3" s="11"/>
      <c r="I3" s="11"/>
      <c r="J3" s="11"/>
      <c r="K3" s="11"/>
      <c r="M3" s="45"/>
    </row>
    <row r="4" spans="2:13" ht="18.600000000000001">
      <c r="B4" s="131" t="s">
        <v>3</v>
      </c>
      <c r="C4" s="132"/>
      <c r="E4" s="11"/>
      <c r="F4" s="11"/>
      <c r="G4" s="11"/>
      <c r="H4" s="11"/>
      <c r="I4" s="11"/>
      <c r="J4" s="11"/>
      <c r="K4" s="11"/>
      <c r="M4" s="45"/>
    </row>
    <row r="5" spans="2:13" ht="18.600000000000001">
      <c r="B5" s="133" t="s">
        <v>4</v>
      </c>
      <c r="C5" s="134"/>
      <c r="E5" s="11"/>
      <c r="F5" s="11"/>
      <c r="G5" s="11"/>
      <c r="J5" s="11"/>
      <c r="K5" s="11"/>
      <c r="M5" s="45"/>
    </row>
    <row r="6" spans="2:13" ht="18.95" thickBot="1">
      <c r="B6" s="135" t="s">
        <v>5</v>
      </c>
      <c r="C6" s="136"/>
      <c r="E6" s="11"/>
      <c r="F6" s="11"/>
      <c r="G6" s="11"/>
      <c r="J6" s="11"/>
      <c r="K6" s="11"/>
      <c r="M6" s="45"/>
    </row>
    <row r="7" spans="2:13" ht="15" thickBot="1">
      <c r="B7" s="11"/>
      <c r="C7" s="11"/>
      <c r="D7" s="11"/>
      <c r="E7" s="11"/>
      <c r="F7" s="11"/>
      <c r="G7" s="11"/>
      <c r="J7" s="11"/>
      <c r="K7" s="11"/>
      <c r="M7" s="45"/>
    </row>
    <row r="8" spans="2:13" ht="18.75" customHeight="1">
      <c r="B8" s="8" t="s">
        <v>6</v>
      </c>
      <c r="C8" s="17"/>
      <c r="D8" s="11"/>
      <c r="E8" s="11"/>
      <c r="F8" s="11"/>
      <c r="G8" s="11"/>
      <c r="J8" s="11"/>
      <c r="K8" s="11"/>
      <c r="M8" s="45"/>
    </row>
    <row r="9" spans="2:13" ht="18.75" customHeight="1">
      <c r="B9" s="9" t="s">
        <v>7</v>
      </c>
      <c r="C9" s="121" t="s">
        <v>8</v>
      </c>
      <c r="D9" s="11"/>
      <c r="E9" s="11"/>
      <c r="F9" s="11"/>
      <c r="G9" s="11"/>
      <c r="J9" s="11"/>
      <c r="K9" s="11"/>
      <c r="M9" s="45" t="s">
        <v>9</v>
      </c>
    </row>
    <row r="10" spans="2:13" ht="18.600000000000001">
      <c r="B10" s="9" t="s">
        <v>10</v>
      </c>
      <c r="C10" s="51"/>
      <c r="D10" s="11"/>
      <c r="E10" s="11"/>
      <c r="F10" s="11"/>
      <c r="G10" s="11"/>
      <c r="J10" s="11"/>
      <c r="K10" s="11"/>
      <c r="M10" s="45" t="s">
        <v>11</v>
      </c>
    </row>
    <row r="11" spans="2:13" ht="18.600000000000001">
      <c r="B11" s="16" t="s">
        <v>12</v>
      </c>
      <c r="C11" s="46" t="s">
        <v>9</v>
      </c>
      <c r="D11" s="11"/>
      <c r="E11" s="11"/>
      <c r="F11" s="11"/>
      <c r="G11" s="11"/>
      <c r="H11" s="11"/>
      <c r="I11" s="11"/>
      <c r="J11" s="11"/>
      <c r="K11" s="11"/>
    </row>
    <row r="12" spans="2:13" ht="135.75" customHeight="1" thickBot="1">
      <c r="B12" s="3" t="s">
        <v>13</v>
      </c>
      <c r="C12" s="47"/>
    </row>
    <row r="14" spans="2:13" ht="15.6">
      <c r="B14" s="2"/>
    </row>
    <row r="15" spans="2:13" ht="53.45" customHeight="1">
      <c r="B15" s="139" t="s">
        <v>14</v>
      </c>
      <c r="C15" s="139"/>
      <c r="D15" s="139"/>
      <c r="E15" s="139"/>
    </row>
    <row r="16" spans="2:13" ht="15.6">
      <c r="B16" s="2"/>
    </row>
    <row r="17" spans="2:2" ht="15.6">
      <c r="B17" s="2"/>
    </row>
  </sheetData>
  <customSheetViews>
    <customSheetView guid="{347D7E03-826B-4C27-8973-AB59E7FFF68E}" showPageBreaks="1" printArea="1">
      <selection activeCell="C11" sqref="C11"/>
      <colBreaks count="1" manualBreakCount="1">
        <brk id="4" max="1048575" man="1"/>
      </colBreaks>
      <pageMargins left="0" right="0" top="0" bottom="0" header="0" footer="0"/>
      <pageSetup scale="69" orientation="portrait" r:id="rId1"/>
    </customSheetView>
    <customSheetView guid="{80A2CA52-7F2C-4B03-980B-13368D480FCF}" showPageBreaks="1" printArea="1">
      <selection activeCell="F18" sqref="F18"/>
      <colBreaks count="1" manualBreakCount="1">
        <brk id="4" max="1048575" man="1"/>
      </colBreaks>
      <pageMargins left="0" right="0" top="0" bottom="0" header="0" footer="0"/>
      <pageSetup scale="69" orientation="portrait" r:id="rId2"/>
    </customSheetView>
  </customSheetViews>
  <mergeCells count="5">
    <mergeCell ref="B4:C4"/>
    <mergeCell ref="B5:C5"/>
    <mergeCell ref="B6:C6"/>
    <mergeCell ref="B2:C2"/>
    <mergeCell ref="B15:E15"/>
  </mergeCells>
  <phoneticPr fontId="33" type="noConversion"/>
  <dataValidations count="1">
    <dataValidation type="list" showInputMessage="1" showErrorMessage="1" sqref="C11" xr:uid="{00000000-0002-0000-0000-000000000000}">
      <formula1>$M$8:$M$10</formula1>
    </dataValidation>
  </dataValidations>
  <pageMargins left="0.7" right="0.7" top="0.75" bottom="0.75" header="0.3" footer="0.3"/>
  <pageSetup scale="69" orientation="portrait" r:id="rId3"/>
  <colBreaks count="1" manualBreakCount="1">
    <brk id="4" max="1048575" man="1"/>
  </col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B1:M35"/>
  <sheetViews>
    <sheetView zoomScaleNormal="100" zoomScaleSheetLayoutView="100" zoomScalePageLayoutView="37" workbookViewId="0">
      <selection activeCell="E25" sqref="E25"/>
    </sheetView>
  </sheetViews>
  <sheetFormatPr defaultColWidth="9.140625" defaultRowHeight="14.45"/>
  <cols>
    <col min="1" max="1" width="9.28515625" style="1" customWidth="1"/>
    <col min="2" max="3" width="19.28515625" style="1" customWidth="1"/>
    <col min="4" max="4" width="10.5703125" style="1" customWidth="1"/>
    <col min="5" max="5" width="22.85546875" style="1" customWidth="1"/>
    <col min="6" max="7" width="22.85546875" style="4" customWidth="1"/>
    <col min="8" max="13" width="14.5703125" style="1" customWidth="1"/>
    <col min="14" max="14" width="17.28515625" style="1" bestFit="1" customWidth="1"/>
    <col min="15" max="15" width="11" style="1" customWidth="1"/>
    <col min="16" max="16" width="11.85546875" style="1" customWidth="1"/>
    <col min="17" max="17" width="16.140625" style="1" bestFit="1" customWidth="1"/>
    <col min="18" max="18" width="15" style="1" bestFit="1" customWidth="1"/>
    <col min="19" max="19" width="14.5703125" style="1" customWidth="1"/>
    <col min="20" max="20" width="16.5703125" style="1" customWidth="1"/>
    <col min="21" max="21" width="9.140625" style="1"/>
    <col min="22" max="22" width="16" style="1" customWidth="1"/>
    <col min="23" max="16384" width="9.140625" style="1"/>
  </cols>
  <sheetData>
    <row r="1" spans="2:13" ht="37.5" customHeight="1"/>
    <row r="2" spans="2:13" ht="37.5" customHeight="1">
      <c r="B2" s="188" t="s">
        <v>119</v>
      </c>
      <c r="C2" s="189"/>
      <c r="D2" s="189"/>
      <c r="E2" s="189"/>
      <c r="F2" s="189"/>
      <c r="G2" s="189"/>
      <c r="H2" s="189"/>
      <c r="I2" s="189"/>
      <c r="J2" s="189"/>
      <c r="K2" s="189"/>
      <c r="L2" s="189"/>
      <c r="M2" s="189"/>
    </row>
    <row r="3" spans="2:13" ht="6" customHeight="1"/>
    <row r="4" spans="2:13" ht="18.75" customHeight="1">
      <c r="B4" s="129" t="s">
        <v>23</v>
      </c>
      <c r="C4" s="19" t="s">
        <v>120</v>
      </c>
      <c r="E4" s="190" t="s">
        <v>121</v>
      </c>
      <c r="F4" s="190"/>
      <c r="G4" s="190"/>
      <c r="H4" s="190"/>
      <c r="I4" s="190"/>
      <c r="J4" s="190"/>
      <c r="K4" s="190"/>
      <c r="L4" s="190"/>
      <c r="M4" s="190"/>
    </row>
    <row r="5" spans="2:13" ht="18.75" customHeight="1">
      <c r="B5" s="129" t="s">
        <v>6</v>
      </c>
      <c r="C5" s="19">
        <f>'General Infomation'!C8</f>
        <v>0</v>
      </c>
      <c r="E5" s="190"/>
      <c r="F5" s="190"/>
      <c r="G5" s="190"/>
      <c r="H5" s="190"/>
      <c r="I5" s="190"/>
      <c r="J5" s="190"/>
      <c r="K5" s="190"/>
      <c r="L5" s="190"/>
      <c r="M5" s="190"/>
    </row>
    <row r="6" spans="2:13" ht="18.75" customHeight="1">
      <c r="B6" s="129" t="s">
        <v>7</v>
      </c>
      <c r="C6" s="19" t="str">
        <f>'General Infomation'!C9</f>
        <v>0723</v>
      </c>
      <c r="E6" s="190"/>
      <c r="F6" s="190"/>
      <c r="G6" s="190"/>
      <c r="H6" s="190"/>
      <c r="I6" s="190"/>
      <c r="J6" s="190"/>
      <c r="K6" s="190"/>
      <c r="L6" s="190"/>
      <c r="M6" s="190"/>
    </row>
    <row r="7" spans="2:13" ht="18.75" customHeight="1">
      <c r="B7" s="126" t="s">
        <v>69</v>
      </c>
      <c r="C7" s="13" t="str">
        <f>'General Infomation'!C11</f>
        <v>mg/dL</v>
      </c>
      <c r="E7" s="190"/>
      <c r="F7" s="190"/>
      <c r="G7" s="190"/>
      <c r="H7" s="190"/>
      <c r="I7" s="190"/>
      <c r="J7" s="190"/>
      <c r="K7" s="190"/>
      <c r="L7" s="190"/>
      <c r="M7" s="190"/>
    </row>
    <row r="8" spans="2:13" ht="15" customHeight="1">
      <c r="F8" s="1"/>
      <c r="G8" s="1"/>
    </row>
    <row r="9" spans="2:13" ht="15" customHeight="1">
      <c r="F9" s="1"/>
      <c r="G9" s="1"/>
    </row>
    <row r="10" spans="2:13" ht="18.75" customHeight="1">
      <c r="B10" s="192" t="s">
        <v>70</v>
      </c>
      <c r="C10" s="192"/>
      <c r="F10" s="1"/>
      <c r="G10" s="1"/>
    </row>
    <row r="11" spans="2:13" ht="18.75" customHeight="1">
      <c r="B11" s="129" t="s">
        <v>71</v>
      </c>
      <c r="C11" s="53" t="s">
        <v>72</v>
      </c>
      <c r="F11" s="1"/>
      <c r="G11" s="1"/>
    </row>
    <row r="12" spans="2:13" ht="6" customHeight="1">
      <c r="F12" s="5"/>
    </row>
    <row r="13" spans="2:13" ht="36.950000000000003">
      <c r="B13" s="127" t="s">
        <v>73</v>
      </c>
      <c r="C13" s="127" t="s">
        <v>74</v>
      </c>
      <c r="D13" s="127" t="s">
        <v>122</v>
      </c>
      <c r="E13" s="193" t="s">
        <v>123</v>
      </c>
      <c r="F13" s="194"/>
      <c r="G13" s="195"/>
      <c r="H13" s="29" t="str">
        <f>"BF Rep 1 ("&amp; $C$7 &amp;")"</f>
        <v>BF Rep 1 (mg/dL)</v>
      </c>
      <c r="I13" s="38" t="str">
        <f>"BF Rep 2 ("&amp; $C$7 &amp;")"</f>
        <v>BF Rep 2 (mg/dL)</v>
      </c>
      <c r="J13" s="29" t="str">
        <f>"HDL Rep 1 ("&amp; $C$7 &amp;")"</f>
        <v>HDL Rep 1 (mg/dL)</v>
      </c>
      <c r="K13" s="38" t="str">
        <f>"HDL Rep 2 ("&amp; $C$7 &amp;")"</f>
        <v>HDL Rep 2 (mg/dL)</v>
      </c>
      <c r="L13" s="127" t="str">
        <f>"LDL Rep 1 ("&amp; $C$7 &amp;")"</f>
        <v>LDL Rep 1 (mg/dL)</v>
      </c>
      <c r="M13" s="127" t="str">
        <f>"LDL Rep 2 ("&amp; $C$7 &amp;")"</f>
        <v>LDL Rep 2 (mg/dL)</v>
      </c>
    </row>
    <row r="14" spans="2:13" ht="18.75" customHeight="1">
      <c r="B14" s="166" t="s">
        <v>76</v>
      </c>
      <c r="C14" s="126" t="s">
        <v>26</v>
      </c>
      <c r="D14" s="126">
        <v>1</v>
      </c>
      <c r="E14" s="66"/>
      <c r="F14" s="66"/>
      <c r="G14" s="55"/>
      <c r="H14" s="56"/>
      <c r="I14" s="55"/>
      <c r="J14" s="56"/>
      <c r="K14" s="55"/>
      <c r="L14" s="48"/>
      <c r="M14" s="48"/>
    </row>
    <row r="15" spans="2:13" ht="18.95" thickBot="1">
      <c r="B15" s="167"/>
      <c r="C15" s="34" t="s">
        <v>26</v>
      </c>
      <c r="D15" s="34">
        <v>2</v>
      </c>
      <c r="E15" s="67"/>
      <c r="F15" s="67"/>
      <c r="G15" s="59"/>
      <c r="H15" s="60"/>
      <c r="I15" s="59"/>
      <c r="J15" s="60"/>
      <c r="K15" s="59"/>
      <c r="L15" s="49"/>
      <c r="M15" s="49"/>
    </row>
    <row r="16" spans="2:13" ht="18.600000000000001">
      <c r="B16" s="166" t="s">
        <v>77</v>
      </c>
      <c r="C16" s="126" t="s">
        <v>37</v>
      </c>
      <c r="D16" s="126">
        <v>1</v>
      </c>
      <c r="E16" s="66"/>
      <c r="F16" s="66"/>
      <c r="G16" s="55"/>
      <c r="H16" s="56"/>
      <c r="I16" s="55"/>
      <c r="J16" s="56"/>
      <c r="K16" s="55"/>
      <c r="L16" s="48"/>
      <c r="M16" s="48"/>
    </row>
    <row r="17" spans="2:13" ht="18.95" thickBot="1">
      <c r="B17" s="166"/>
      <c r="C17" s="34" t="s">
        <v>37</v>
      </c>
      <c r="D17" s="34">
        <v>2</v>
      </c>
      <c r="E17" s="67"/>
      <c r="F17" s="67"/>
      <c r="G17" s="59"/>
      <c r="H17" s="60"/>
      <c r="I17" s="59"/>
      <c r="J17" s="60"/>
      <c r="K17" s="59"/>
      <c r="L17" s="49"/>
      <c r="M17" s="49"/>
    </row>
    <row r="18" spans="2:13" ht="18.600000000000001">
      <c r="B18" s="166"/>
      <c r="C18" s="39" t="s">
        <v>39</v>
      </c>
      <c r="D18" s="39">
        <v>1</v>
      </c>
      <c r="E18" s="66"/>
      <c r="F18" s="66"/>
      <c r="G18" s="55"/>
      <c r="H18" s="56"/>
      <c r="I18" s="55"/>
      <c r="J18" s="56"/>
      <c r="K18" s="55"/>
      <c r="L18" s="48"/>
      <c r="M18" s="48"/>
    </row>
    <row r="19" spans="2:13" ht="18.600000000000001">
      <c r="B19" s="166"/>
      <c r="C19" s="126" t="s">
        <v>39</v>
      </c>
      <c r="D19" s="126">
        <v>2</v>
      </c>
      <c r="E19" s="66"/>
      <c r="F19" s="66"/>
      <c r="G19" s="55"/>
      <c r="H19" s="56"/>
      <c r="I19" s="55"/>
      <c r="J19" s="56"/>
      <c r="K19" s="55"/>
      <c r="L19" s="48"/>
      <c r="M19" s="48"/>
    </row>
    <row r="20" spans="2:13" ht="15" customHeight="1">
      <c r="F20" s="5"/>
    </row>
    <row r="21" spans="2:13" ht="18.75" customHeight="1">
      <c r="B21" s="192" t="s">
        <v>78</v>
      </c>
      <c r="C21" s="192"/>
    </row>
    <row r="22" spans="2:13" ht="18.75" customHeight="1">
      <c r="B22" s="129" t="s">
        <v>71</v>
      </c>
      <c r="C22" s="53" t="s">
        <v>72</v>
      </c>
    </row>
    <row r="23" spans="2:13" ht="6" customHeight="1"/>
    <row r="24" spans="2:13" ht="37.5" customHeight="1">
      <c r="B24" s="127" t="s">
        <v>73</v>
      </c>
      <c r="C24" s="127" t="s">
        <v>74</v>
      </c>
      <c r="D24" s="127" t="s">
        <v>122</v>
      </c>
      <c r="E24" s="193" t="s">
        <v>123</v>
      </c>
      <c r="F24" s="194"/>
      <c r="G24" s="195"/>
      <c r="H24" s="29" t="str">
        <f>"BF Rep 1 ("&amp; $C$7 &amp;")"</f>
        <v>BF Rep 1 (mg/dL)</v>
      </c>
      <c r="I24" s="38" t="str">
        <f>"BF Rep 2 ("&amp; $C$7 &amp;")"</f>
        <v>BF Rep 2 (mg/dL)</v>
      </c>
      <c r="J24" s="29" t="str">
        <f>"HDL Rep 1 ("&amp; $C$7 &amp;")"</f>
        <v>HDL Rep 1 (mg/dL)</v>
      </c>
      <c r="K24" s="38" t="str">
        <f>"HDL Rep 2 ("&amp; $C$7 &amp;")"</f>
        <v>HDL Rep 2 (mg/dL)</v>
      </c>
      <c r="L24" s="127" t="str">
        <f>"LDL Rep 1 ("&amp; $C$7 &amp;")"</f>
        <v>LDL Rep 1 (mg/dL)</v>
      </c>
      <c r="M24" s="127" t="str">
        <f>"LDL Rep 2 ("&amp; $C$7 &amp;")"</f>
        <v>LDL Rep 2 (mg/dL)</v>
      </c>
    </row>
    <row r="25" spans="2:13" ht="18.75" customHeight="1">
      <c r="B25" s="166" t="s">
        <v>76</v>
      </c>
      <c r="C25" s="126" t="s">
        <v>26</v>
      </c>
      <c r="D25" s="126">
        <v>1</v>
      </c>
      <c r="E25" s="66"/>
      <c r="F25" s="66"/>
      <c r="G25" s="55"/>
      <c r="H25" s="56"/>
      <c r="I25" s="55"/>
      <c r="J25" s="56"/>
      <c r="K25" s="55"/>
      <c r="L25" s="48"/>
      <c r="M25" s="48"/>
    </row>
    <row r="26" spans="2:13" ht="18.75" customHeight="1" thickBot="1">
      <c r="B26" s="167"/>
      <c r="C26" s="34" t="s">
        <v>26</v>
      </c>
      <c r="D26" s="34">
        <v>2</v>
      </c>
      <c r="E26" s="67"/>
      <c r="F26" s="67"/>
      <c r="G26" s="59"/>
      <c r="H26" s="60"/>
      <c r="I26" s="59"/>
      <c r="J26" s="60"/>
      <c r="K26" s="59"/>
      <c r="L26" s="49"/>
      <c r="M26" s="49"/>
    </row>
    <row r="27" spans="2:13" ht="18.75" customHeight="1">
      <c r="B27" s="166" t="s">
        <v>77</v>
      </c>
      <c r="C27" s="126" t="s">
        <v>37</v>
      </c>
      <c r="D27" s="126">
        <v>1</v>
      </c>
      <c r="E27" s="66"/>
      <c r="F27" s="66"/>
      <c r="G27" s="55"/>
      <c r="H27" s="56"/>
      <c r="I27" s="55"/>
      <c r="J27" s="56"/>
      <c r="K27" s="55"/>
      <c r="L27" s="48"/>
      <c r="M27" s="48"/>
    </row>
    <row r="28" spans="2:13" ht="18.95" thickBot="1">
      <c r="B28" s="166"/>
      <c r="C28" s="34" t="s">
        <v>37</v>
      </c>
      <c r="D28" s="34">
        <v>2</v>
      </c>
      <c r="E28" s="67"/>
      <c r="F28" s="67"/>
      <c r="G28" s="59"/>
      <c r="H28" s="60"/>
      <c r="I28" s="59"/>
      <c r="J28" s="60"/>
      <c r="K28" s="59"/>
      <c r="L28" s="49"/>
      <c r="M28" s="49"/>
    </row>
    <row r="29" spans="2:13" ht="18.600000000000001">
      <c r="B29" s="166"/>
      <c r="C29" s="126" t="s">
        <v>39</v>
      </c>
      <c r="D29" s="126">
        <v>1</v>
      </c>
      <c r="E29" s="66"/>
      <c r="F29" s="66"/>
      <c r="G29" s="55"/>
      <c r="H29" s="56"/>
      <c r="I29" s="55"/>
      <c r="J29" s="56"/>
      <c r="K29" s="55"/>
      <c r="L29" s="48"/>
      <c r="M29" s="48"/>
    </row>
    <row r="30" spans="2:13" ht="18.600000000000001">
      <c r="B30" s="166"/>
      <c r="C30" s="126" t="s">
        <v>39</v>
      </c>
      <c r="D30" s="126">
        <v>2</v>
      </c>
      <c r="E30" s="66"/>
      <c r="F30" s="66"/>
      <c r="G30" s="55"/>
      <c r="H30" s="56"/>
      <c r="I30" s="55"/>
      <c r="J30" s="56"/>
      <c r="K30" s="55"/>
      <c r="L30" s="48"/>
      <c r="M30" s="48"/>
    </row>
    <row r="31" spans="2:13" ht="15" customHeight="1">
      <c r="H31" s="43"/>
      <c r="I31" s="43"/>
    </row>
    <row r="32" spans="2:13" ht="15" customHeight="1"/>
    <row r="33" spans="2:9" ht="18.75" customHeight="1">
      <c r="B33" s="130" t="s">
        <v>13</v>
      </c>
      <c r="H33" s="4"/>
    </row>
    <row r="34" spans="2:9" ht="112.5" customHeight="1">
      <c r="B34" s="191"/>
      <c r="C34" s="191"/>
      <c r="D34" s="191"/>
      <c r="E34" s="191"/>
      <c r="F34" s="191"/>
      <c r="G34" s="191"/>
      <c r="H34" s="191"/>
      <c r="I34" s="191"/>
    </row>
    <row r="35" spans="2:9">
      <c r="H35" s="4"/>
    </row>
  </sheetData>
  <sheetProtection algorithmName="SHA-256" hashValue="BQYwLt9Xzeko7qBo+MJJH57ncNNkCl+uh1WdX7be0w0=" saltValue="uPcAbMMe5mS9M/q+XEe4pQ==" spinCount="100000" sheet="1" scenarios="1"/>
  <customSheetViews>
    <customSheetView guid="{347D7E03-826B-4C27-8973-AB59E7FFF68E}" scale="70" showPageBreaks="1" printArea="1">
      <selection activeCell="D22" sqref="D22"/>
      <pageMargins left="0" right="0" top="0" bottom="0" header="0" footer="0"/>
      <pageSetup scale="51" orientation="landscape" r:id="rId1"/>
    </customSheetView>
    <customSheetView guid="{80A2CA52-7F2C-4B03-980B-13368D480FCF}" scale="70" showPageBreaks="1" printArea="1">
      <selection activeCell="M28" sqref="M28"/>
      <pageMargins left="0" right="0" top="0" bottom="0" header="0" footer="0"/>
      <pageSetup scale="51" orientation="landscape" r:id="rId2"/>
    </customSheetView>
  </customSheetViews>
  <mergeCells count="11">
    <mergeCell ref="B2:M2"/>
    <mergeCell ref="E4:M7"/>
    <mergeCell ref="B34:I34"/>
    <mergeCell ref="B25:B26"/>
    <mergeCell ref="B27:B30"/>
    <mergeCell ref="B10:C10"/>
    <mergeCell ref="B21:C21"/>
    <mergeCell ref="B14:B15"/>
    <mergeCell ref="B16:B19"/>
    <mergeCell ref="E13:G13"/>
    <mergeCell ref="E24:G24"/>
  </mergeCells>
  <dataValidations count="3">
    <dataValidation type="list" showInputMessage="1" showErrorMessage="1" sqref="E25:G26" xr:uid="{00000000-0002-0000-0600-000000000000}">
      <formula1>$AG$10:$AG$21</formula1>
    </dataValidation>
    <dataValidation type="list" showInputMessage="1" showErrorMessage="1" sqref="E27:G28" xr:uid="{00000000-0002-0000-0600-000001000000}">
      <formula1>$AG$22:$AG$33</formula1>
    </dataValidation>
    <dataValidation type="list" allowBlank="1" showInputMessage="1" showErrorMessage="1" sqref="E29:G30" xr:uid="{00000000-0002-0000-0600-000002000000}">
      <formula1>$AG$34:$AG$45</formula1>
    </dataValidation>
  </dataValidations>
  <pageMargins left="0.7" right="0.7" top="0.75" bottom="0.75" header="0.3" footer="0.3"/>
  <pageSetup scale="51" orientation="landscape" r:id="rId3"/>
  <drawing r:id="rId4"/>
  <extLst>
    <ext xmlns:x14="http://schemas.microsoft.com/office/spreadsheetml/2009/9/main" uri="{CCE6A557-97BC-4b89-ADB6-D9C93CAAB3DF}">
      <x14:dataValidations xmlns:xm="http://schemas.microsoft.com/office/excel/2006/main" count="3">
        <x14:dataValidation type="list" showInputMessage="1" showErrorMessage="1" xr:uid="{00000000-0002-0000-0600-000003000000}">
          <x14:formula1>
            <xm:f>'List of samples'!$AG$10:$AG$21</xm:f>
          </x14:formula1>
          <xm:sqref>E14:G15</xm:sqref>
        </x14:dataValidation>
        <x14:dataValidation type="list" showInputMessage="1" showErrorMessage="1" xr:uid="{00000000-0002-0000-0600-000004000000}">
          <x14:formula1>
            <xm:f>'List of samples'!$AG$22:$AG$33</xm:f>
          </x14:formula1>
          <xm:sqref>E16:G17</xm:sqref>
        </x14:dataValidation>
        <x14:dataValidation type="list" allowBlank="1" showInputMessage="1" showErrorMessage="1" xr:uid="{00000000-0002-0000-0600-000005000000}">
          <x14:formula1>
            <xm:f>'List of samples'!$AG$34:$AG$45</xm:f>
          </x14:formula1>
          <xm:sqref>E18:G19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V10"/>
  <sheetViews>
    <sheetView workbookViewId="0">
      <selection activeCell="N14" sqref="N14"/>
    </sheetView>
  </sheetViews>
  <sheetFormatPr defaultRowHeight="14.45"/>
  <cols>
    <col min="2" max="2" width="12.140625" bestFit="1" customWidth="1"/>
    <col min="5" max="5" width="13.5703125" bestFit="1" customWidth="1"/>
    <col min="6" max="6" width="13.85546875" bestFit="1" customWidth="1"/>
    <col min="7" max="7" width="19.42578125" bestFit="1" customWidth="1"/>
    <col min="8" max="8" width="12.140625" bestFit="1" customWidth="1"/>
    <col min="9" max="9" width="11.85546875" bestFit="1" customWidth="1"/>
    <col min="10" max="10" width="12" bestFit="1" customWidth="1"/>
    <col min="11" max="13" width="12.85546875" bestFit="1" customWidth="1"/>
    <col min="14" max="14" width="12" bestFit="1" customWidth="1"/>
    <col min="15" max="17" width="12.85546875" bestFit="1" customWidth="1"/>
    <col min="18" max="18" width="14" bestFit="1" customWidth="1"/>
    <col min="19" max="19" width="11.5703125" bestFit="1" customWidth="1"/>
  </cols>
  <sheetData>
    <row r="1" spans="1:22">
      <c r="A1" t="s">
        <v>81</v>
      </c>
      <c r="B1" t="s">
        <v>82</v>
      </c>
      <c r="C1" t="s">
        <v>83</v>
      </c>
      <c r="D1" t="s">
        <v>84</v>
      </c>
      <c r="E1" t="s">
        <v>85</v>
      </c>
      <c r="F1" t="s">
        <v>86</v>
      </c>
      <c r="G1" t="s">
        <v>87</v>
      </c>
      <c r="H1" t="s">
        <v>88</v>
      </c>
      <c r="I1" t="s">
        <v>89</v>
      </c>
      <c r="J1" t="s">
        <v>90</v>
      </c>
      <c r="K1" t="s">
        <v>91</v>
      </c>
      <c r="L1" t="s">
        <v>92</v>
      </c>
      <c r="M1" t="s">
        <v>93</v>
      </c>
      <c r="N1" t="s">
        <v>94</v>
      </c>
      <c r="O1" t="s">
        <v>124</v>
      </c>
      <c r="P1" t="s">
        <v>125</v>
      </c>
      <c r="Q1" t="s">
        <v>126</v>
      </c>
      <c r="R1" t="s">
        <v>127</v>
      </c>
      <c r="S1" t="s">
        <v>95</v>
      </c>
      <c r="T1" t="s">
        <v>96</v>
      </c>
      <c r="U1" t="s">
        <v>97</v>
      </c>
      <c r="V1" t="s">
        <v>98</v>
      </c>
    </row>
    <row r="2" spans="1:22">
      <c r="A2" t="str">
        <f>'HDL-DCM'!$A$1</f>
        <v>DCM</v>
      </c>
      <c r="B2" t="str">
        <f>'HDL-DCM'!$C$6</f>
        <v>0723</v>
      </c>
      <c r="C2">
        <f>'HDL-DCM'!$C$5</f>
        <v>0</v>
      </c>
      <c r="D2" t="str">
        <f>'HDL-DCM'!C14</f>
        <v>CS01</v>
      </c>
      <c r="E2">
        <f>'HDL-DCM'!D14</f>
        <v>0</v>
      </c>
      <c r="F2">
        <f>'HDL-DCM'!D25</f>
        <v>0</v>
      </c>
      <c r="J2" s="101"/>
      <c r="K2" s="101">
        <f>'HDL-DCM'!E14</f>
        <v>0</v>
      </c>
      <c r="L2" s="101">
        <f>'HDL-DCM'!F14</f>
        <v>0</v>
      </c>
      <c r="M2" s="101">
        <f>'HDL-DCM'!E25</f>
        <v>0</v>
      </c>
      <c r="N2" s="101">
        <f>'HDL-DCM'!F25</f>
        <v>0</v>
      </c>
      <c r="S2" t="str">
        <f>'HDL-DCM'!$C$7</f>
        <v>mg/dL</v>
      </c>
    </row>
    <row r="3" spans="1:22">
      <c r="A3" t="str">
        <f>'HDL-DCM'!$A$1</f>
        <v>DCM</v>
      </c>
      <c r="B3" t="str">
        <f>'HDL-DCM'!$C$6</f>
        <v>0723</v>
      </c>
      <c r="C3">
        <f>'HDL-DCM'!$C$5</f>
        <v>0</v>
      </c>
      <c r="D3" t="str">
        <f>'HDL-DCM'!C15</f>
        <v>CS02</v>
      </c>
      <c r="E3">
        <f>'HDL-DCM'!D15</f>
        <v>0</v>
      </c>
      <c r="F3">
        <f>'HDL-DCM'!D26</f>
        <v>0</v>
      </c>
      <c r="J3" s="101"/>
      <c r="K3" s="101">
        <f>'HDL-DCM'!E15</f>
        <v>0</v>
      </c>
      <c r="L3" s="101">
        <f>'HDL-DCM'!F15</f>
        <v>0</v>
      </c>
      <c r="M3" s="101">
        <f>'HDL-DCM'!E26</f>
        <v>0</v>
      </c>
      <c r="N3" s="101">
        <f>'HDL-DCM'!F26</f>
        <v>0</v>
      </c>
      <c r="S3" t="str">
        <f>'HDL-DCM'!$C$7</f>
        <v>mg/dL</v>
      </c>
    </row>
    <row r="4" spans="1:22">
      <c r="A4" t="str">
        <f>'HDL-DCM'!$A$1</f>
        <v>DCM</v>
      </c>
      <c r="B4" t="str">
        <f>'HDL-DCM'!$C$6</f>
        <v>0723</v>
      </c>
      <c r="C4">
        <f>'HDL-DCM'!$C$5</f>
        <v>0</v>
      </c>
      <c r="D4" t="str">
        <f>'HDL-DCM'!C16</f>
        <v>CS03</v>
      </c>
      <c r="E4">
        <f>'HDL-DCM'!D16</f>
        <v>0</v>
      </c>
      <c r="F4">
        <f>'HDL-DCM'!D27</f>
        <v>0</v>
      </c>
      <c r="J4" s="101"/>
      <c r="K4" s="101">
        <f>'HDL-DCM'!E16</f>
        <v>0</v>
      </c>
      <c r="L4" s="101">
        <f>'HDL-DCM'!F16</f>
        <v>0</v>
      </c>
      <c r="M4" s="101">
        <f>'HDL-DCM'!E27</f>
        <v>0</v>
      </c>
      <c r="N4" s="101">
        <f>'HDL-DCM'!F27</f>
        <v>0</v>
      </c>
      <c r="S4" t="str">
        <f>'HDL-DCM'!$C$7</f>
        <v>mg/dL</v>
      </c>
    </row>
    <row r="5" spans="1:22">
      <c r="A5" t="str">
        <f>'HDL-DCM'!$A$1</f>
        <v>DCM</v>
      </c>
      <c r="B5" t="str">
        <f>'HDL-DCM'!$C$6</f>
        <v>0723</v>
      </c>
      <c r="C5">
        <f>'HDL-DCM'!$C$5</f>
        <v>0</v>
      </c>
      <c r="D5" t="str">
        <f>'HDL-DCM'!C17</f>
        <v>CS04</v>
      </c>
      <c r="E5">
        <f>'HDL-DCM'!D17</f>
        <v>0</v>
      </c>
      <c r="F5">
        <f>'HDL-DCM'!D28</f>
        <v>0</v>
      </c>
      <c r="K5" s="101">
        <f>'HDL-DCM'!E17</f>
        <v>0</v>
      </c>
      <c r="L5" s="101">
        <f>'HDL-DCM'!F17</f>
        <v>0</v>
      </c>
      <c r="M5" s="101">
        <f>'HDL-DCM'!E28</f>
        <v>0</v>
      </c>
      <c r="N5" s="101">
        <f>'HDL-DCM'!F28</f>
        <v>0</v>
      </c>
      <c r="S5" t="str">
        <f>'HDL-DCM'!$C$7</f>
        <v>mg/dL</v>
      </c>
    </row>
    <row r="6" spans="1:22">
      <c r="A6" t="str">
        <f>'HDL-DCM'!$A$1</f>
        <v>DCM</v>
      </c>
      <c r="B6" t="str">
        <f>'HDL-DCM'!$C$6</f>
        <v>0723</v>
      </c>
      <c r="C6">
        <f>'HDL-DCM'!$C$5</f>
        <v>0</v>
      </c>
      <c r="D6" t="str">
        <f>'HDL-DCM'!C18</f>
        <v>NS01</v>
      </c>
      <c r="E6">
        <f>'HDL-DCM'!D18</f>
        <v>0</v>
      </c>
      <c r="F6">
        <f>'HDL-DCM'!D29</f>
        <v>0</v>
      </c>
      <c r="K6" s="101">
        <f>'HDL-DCM'!E18</f>
        <v>0</v>
      </c>
      <c r="L6" s="101">
        <f>'HDL-DCM'!F18</f>
        <v>0</v>
      </c>
      <c r="M6" s="101">
        <f>'HDL-DCM'!E29</f>
        <v>0</v>
      </c>
      <c r="N6" s="101">
        <f>'HDL-DCM'!F29</f>
        <v>0</v>
      </c>
      <c r="S6" t="str">
        <f>'HDL-DCM'!$C$7</f>
        <v>mg/dL</v>
      </c>
    </row>
    <row r="7" spans="1:22">
      <c r="A7" t="str">
        <f>'HDL-DCM'!$A$1</f>
        <v>DCM</v>
      </c>
      <c r="B7" t="str">
        <f>'HDL-DCM'!$C$6</f>
        <v>0723</v>
      </c>
      <c r="C7">
        <f>'HDL-DCM'!$C$5</f>
        <v>0</v>
      </c>
      <c r="D7" t="str">
        <f>'HDL-DCM'!C19</f>
        <v>NS02</v>
      </c>
      <c r="E7">
        <f>'HDL-DCM'!D19</f>
        <v>0</v>
      </c>
      <c r="F7">
        <f>'HDL-DCM'!D30</f>
        <v>0</v>
      </c>
      <c r="K7" s="101">
        <f>'HDL-DCM'!E19</f>
        <v>0</v>
      </c>
      <c r="L7" s="101">
        <f>'HDL-DCM'!F19</f>
        <v>0</v>
      </c>
      <c r="M7" s="101">
        <f>'HDL-DCM'!E30</f>
        <v>0</v>
      </c>
      <c r="N7" s="101">
        <f>'HDL-DCM'!F30</f>
        <v>0</v>
      </c>
      <c r="S7" t="str">
        <f>'HDL-DCM'!$C$7</f>
        <v>mg/dL</v>
      </c>
    </row>
    <row r="8" spans="1:22">
      <c r="A8" t="str">
        <f>'HDL-LDL'!$A$1</f>
        <v>UC</v>
      </c>
      <c r="B8" t="str">
        <f>'HDL-LDL'!$C$6</f>
        <v>0723</v>
      </c>
      <c r="C8">
        <f>'HDL-LDL'!$C$5</f>
        <v>0</v>
      </c>
      <c r="D8" t="str">
        <f>'HDL-LDL'!$C$14</f>
        <v>CS01</v>
      </c>
      <c r="E8">
        <f>'HDL-LDL'!$E$14</f>
        <v>0</v>
      </c>
      <c r="F8">
        <f>'HDL-LDL'!$E$30</f>
        <v>0</v>
      </c>
      <c r="K8" s="101">
        <f>'HDL-LDL'!J14</f>
        <v>0</v>
      </c>
      <c r="L8" s="101">
        <f>'HDL-LDL'!K14</f>
        <v>0</v>
      </c>
      <c r="M8" s="101">
        <f>'HDL-LDL'!J15</f>
        <v>0</v>
      </c>
      <c r="N8" s="101">
        <f>'HDL-LDL'!K15</f>
        <v>0</v>
      </c>
      <c r="O8" s="101">
        <f>'HDL-LDL'!J30</f>
        <v>0</v>
      </c>
      <c r="P8" s="101">
        <f>'HDL-LDL'!K30</f>
        <v>0</v>
      </c>
      <c r="Q8" s="101">
        <f>'HDL-LDL'!J31</f>
        <v>0</v>
      </c>
      <c r="R8" s="101">
        <f>'HDL-LDL'!K31</f>
        <v>0</v>
      </c>
      <c r="S8" t="str">
        <f>'HDL-LDL'!$C$7</f>
        <v>mg/dL</v>
      </c>
    </row>
    <row r="9" spans="1:22">
      <c r="A9" t="str">
        <f>'HDL-LDL'!$A$1</f>
        <v>UC</v>
      </c>
      <c r="B9" t="str">
        <f>'HDL-LDL'!$C$6</f>
        <v>0723</v>
      </c>
      <c r="C9">
        <f>'HDL-LDL'!$C$5</f>
        <v>0</v>
      </c>
      <c r="D9" t="str">
        <f>'HDL-LDL'!$C$16</f>
        <v>CS02</v>
      </c>
      <c r="E9">
        <f>'HDL-LDL'!$E$16</f>
        <v>0</v>
      </c>
      <c r="F9">
        <f>'HDL-LDL'!$E$32</f>
        <v>0</v>
      </c>
      <c r="K9" s="101">
        <f>'HDL-LDL'!J16</f>
        <v>0</v>
      </c>
      <c r="L9" s="101">
        <f>'HDL-LDL'!K16</f>
        <v>0</v>
      </c>
      <c r="M9" s="101">
        <f>'HDL-LDL'!J17</f>
        <v>0</v>
      </c>
      <c r="N9" s="101">
        <f>'HDL-LDL'!K17</f>
        <v>0</v>
      </c>
      <c r="O9" s="101">
        <f>'HDL-LDL'!J32</f>
        <v>0</v>
      </c>
      <c r="P9" s="101">
        <f>'HDL-LDL'!K32</f>
        <v>0</v>
      </c>
      <c r="Q9" s="101">
        <f>'HDL-LDL'!J33</f>
        <v>0</v>
      </c>
      <c r="R9" s="101">
        <f>'HDL-LDL'!K33</f>
        <v>0</v>
      </c>
      <c r="S9" t="str">
        <f>'HDL-LDL'!$C$7</f>
        <v>mg/dL</v>
      </c>
    </row>
    <row r="10" spans="1:22">
      <c r="A10" t="str">
        <f>'HDL-LDL'!$A$1</f>
        <v>UC</v>
      </c>
      <c r="B10" t="str">
        <f>'HDL-LDL'!$C$6</f>
        <v>0723</v>
      </c>
      <c r="C10">
        <f>'HDL-LDL'!$C$5</f>
        <v>0</v>
      </c>
      <c r="D10" t="str">
        <f>'HDL-LDL'!$C$18</f>
        <v>CS03</v>
      </c>
      <c r="E10">
        <f>'HDL-LDL'!$E$18</f>
        <v>0</v>
      </c>
      <c r="F10">
        <f>'HDL-LDL'!$E$34</f>
        <v>0</v>
      </c>
      <c r="K10" s="101">
        <f>'HDL-LDL'!J18</f>
        <v>0</v>
      </c>
      <c r="L10" s="101">
        <f>'HDL-LDL'!K18</f>
        <v>0</v>
      </c>
      <c r="M10" s="101">
        <f>'HDL-LDL'!J19</f>
        <v>0</v>
      </c>
      <c r="N10" s="101">
        <f>'HDL-LDL'!K19</f>
        <v>0</v>
      </c>
      <c r="O10" s="101">
        <f>'HDL-LDL'!J34</f>
        <v>0</v>
      </c>
      <c r="P10" s="101">
        <f>'HDL-LDL'!K34</f>
        <v>0</v>
      </c>
      <c r="Q10" s="101">
        <f>'HDL-LDL'!J35</f>
        <v>0</v>
      </c>
      <c r="R10" s="101">
        <f>'HDL-LDL'!K35</f>
        <v>0</v>
      </c>
      <c r="S10" t="str">
        <f>'HDL-LDL'!$C$7</f>
        <v>mg/dL</v>
      </c>
    </row>
  </sheetData>
  <customSheetViews>
    <customSheetView guid="{347D7E03-826B-4C27-8973-AB59E7FFF68E}">
      <selection sqref="A1:XFD1"/>
      <pageMargins left="0" right="0" top="0" bottom="0" header="0" footer="0"/>
    </customSheetView>
    <customSheetView guid="{80A2CA52-7F2C-4B03-980B-13368D480FCF}">
      <selection sqref="A1:XFD1"/>
      <pageMargins left="0" right="0" top="0" bottom="0" header="0" footer="0"/>
    </customSheetView>
  </customSheetView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M44"/>
  <sheetViews>
    <sheetView view="pageBreakPreview" topLeftCell="A7" zoomScaleNormal="106" zoomScaleSheetLayoutView="100" zoomScalePageLayoutView="124" workbookViewId="0">
      <selection activeCell="E24" sqref="E24"/>
    </sheetView>
  </sheetViews>
  <sheetFormatPr defaultColWidth="9.140625" defaultRowHeight="14.45"/>
  <cols>
    <col min="1" max="1" width="5.7109375" style="1" customWidth="1"/>
    <col min="2" max="3" width="19.28515625" style="1" customWidth="1"/>
    <col min="4" max="4" width="14.28515625" style="1" customWidth="1"/>
    <col min="5" max="7" width="23.140625" style="4" customWidth="1"/>
    <col min="8" max="13" width="15.5703125" style="1" customWidth="1"/>
    <col min="14" max="14" width="6.5703125" style="1" customWidth="1"/>
    <col min="15" max="15" width="21.28515625" style="1" bestFit="1" customWidth="1"/>
    <col min="16" max="16" width="16.140625" style="1" bestFit="1" customWidth="1"/>
    <col min="17" max="17" width="17.28515625" style="1" bestFit="1" customWidth="1"/>
    <col min="18" max="18" width="11" style="1" customWidth="1"/>
    <col min="19" max="19" width="11.85546875" style="1" customWidth="1"/>
    <col min="20" max="20" width="16.140625" style="1" bestFit="1" customWidth="1"/>
    <col min="21" max="21" width="15" style="1" bestFit="1" customWidth="1"/>
    <col min="22" max="22" width="14.5703125" style="1" customWidth="1"/>
    <col min="23" max="23" width="16.5703125" style="1" customWidth="1"/>
    <col min="24" max="24" width="9.140625" style="1"/>
    <col min="25" max="25" width="16" style="1" customWidth="1"/>
    <col min="26" max="16384" width="9.140625" style="1"/>
  </cols>
  <sheetData>
    <row r="1" spans="1:13" ht="37.5" customHeight="1">
      <c r="A1" s="120" t="s">
        <v>128</v>
      </c>
    </row>
    <row r="2" spans="1:13" ht="37.5" customHeight="1">
      <c r="B2" s="172" t="s">
        <v>129</v>
      </c>
      <c r="C2" s="173"/>
      <c r="D2" s="173"/>
      <c r="E2" s="173"/>
      <c r="F2" s="173"/>
      <c r="G2" s="173"/>
      <c r="H2" s="173"/>
      <c r="I2" s="173"/>
      <c r="J2" s="173"/>
      <c r="K2" s="173"/>
      <c r="L2" s="173"/>
      <c r="M2" s="200"/>
    </row>
    <row r="3" spans="1:13" ht="6" customHeight="1"/>
    <row r="4" spans="1:13" ht="18.75" customHeight="1">
      <c r="B4" s="129" t="s">
        <v>23</v>
      </c>
      <c r="C4" s="19" t="s">
        <v>120</v>
      </c>
      <c r="E4" s="201" t="s">
        <v>130</v>
      </c>
      <c r="F4" s="202"/>
      <c r="G4" s="202"/>
      <c r="H4" s="202"/>
      <c r="I4" s="202"/>
      <c r="J4" s="202"/>
      <c r="K4" s="202"/>
      <c r="L4" s="202"/>
      <c r="M4" s="203"/>
    </row>
    <row r="5" spans="1:13" ht="18.75" customHeight="1">
      <c r="B5" s="129" t="s">
        <v>6</v>
      </c>
      <c r="C5" s="19">
        <f>'General Infomation'!C8</f>
        <v>0</v>
      </c>
      <c r="E5" s="204"/>
      <c r="F5" s="190"/>
      <c r="G5" s="190"/>
      <c r="H5" s="190"/>
      <c r="I5" s="190"/>
      <c r="J5" s="190"/>
      <c r="K5" s="190"/>
      <c r="L5" s="190"/>
      <c r="M5" s="205"/>
    </row>
    <row r="6" spans="1:13" ht="18.75" customHeight="1">
      <c r="B6" s="129" t="s">
        <v>7</v>
      </c>
      <c r="C6" s="19" t="str">
        <f>'General Infomation'!C9</f>
        <v>0723</v>
      </c>
      <c r="E6" s="204"/>
      <c r="F6" s="190"/>
      <c r="G6" s="190"/>
      <c r="H6" s="190"/>
      <c r="I6" s="190"/>
      <c r="J6" s="190"/>
      <c r="K6" s="190"/>
      <c r="L6" s="190"/>
      <c r="M6" s="205"/>
    </row>
    <row r="7" spans="1:13" ht="18.75" customHeight="1">
      <c r="B7" s="126" t="s">
        <v>69</v>
      </c>
      <c r="C7" s="13" t="str">
        <f>'General Infomation'!C11</f>
        <v>mg/dL</v>
      </c>
      <c r="E7" s="206"/>
      <c r="F7" s="207"/>
      <c r="G7" s="207"/>
      <c r="H7" s="207"/>
      <c r="I7" s="207"/>
      <c r="J7" s="207"/>
      <c r="K7" s="207"/>
      <c r="L7" s="207"/>
      <c r="M7" s="208"/>
    </row>
    <row r="8" spans="1:13" ht="15" customHeight="1">
      <c r="E8" s="1"/>
      <c r="F8" s="1"/>
      <c r="G8" s="1"/>
    </row>
    <row r="9" spans="1:13" ht="15" customHeight="1">
      <c r="E9" s="1"/>
      <c r="F9" s="1"/>
      <c r="G9" s="1"/>
    </row>
    <row r="10" spans="1:13" ht="18.75" customHeight="1">
      <c r="B10" s="192" t="s">
        <v>70</v>
      </c>
      <c r="C10" s="192"/>
      <c r="E10" s="1"/>
      <c r="F10" s="1"/>
      <c r="G10" s="1"/>
    </row>
    <row r="11" spans="1:13" ht="18.75" customHeight="1">
      <c r="B11" s="129" t="s">
        <v>71</v>
      </c>
      <c r="C11" s="53" t="s">
        <v>72</v>
      </c>
      <c r="E11" s="1"/>
      <c r="F11" s="1"/>
      <c r="G11" s="1"/>
    </row>
    <row r="12" spans="1:13" ht="6" customHeight="1">
      <c r="E12" s="5"/>
    </row>
    <row r="13" spans="1:13" ht="37.5" customHeight="1">
      <c r="B13" s="126" t="s">
        <v>73</v>
      </c>
      <c r="C13" s="126" t="s">
        <v>131</v>
      </c>
      <c r="D13" s="44" t="s">
        <v>122</v>
      </c>
      <c r="E13" s="172" t="s">
        <v>132</v>
      </c>
      <c r="F13" s="173"/>
      <c r="G13" s="209"/>
      <c r="H13" s="29" t="str">
        <f>"BF Rep 1 ("&amp; $C$7 &amp;")"</f>
        <v>BF Rep 1 (mg/dL)</v>
      </c>
      <c r="I13" s="38" t="str">
        <f>"BF Rep 2 ("&amp; $C$7 &amp;")"</f>
        <v>BF Rep 2 (mg/dL)</v>
      </c>
      <c r="J13" s="29" t="str">
        <f>"HDL Rep 1 ("&amp; $C$7 &amp;")"</f>
        <v>HDL Rep 1 (mg/dL)</v>
      </c>
      <c r="K13" s="38" t="str">
        <f>"HDL Rep 2 ("&amp; $C$7 &amp;")"</f>
        <v>HDL Rep 2 (mg/dL)</v>
      </c>
      <c r="L13" s="127" t="str">
        <f>"LDL Rep 1 ("&amp; $C$7 &amp;")"</f>
        <v>LDL Rep 1 (mg/dL)</v>
      </c>
      <c r="M13" s="127" t="str">
        <f>"LDL Rep 2 ("&amp; $C$7 &amp;")"</f>
        <v>LDL Rep 2 (mg/dL)</v>
      </c>
    </row>
    <row r="14" spans="1:13" ht="18.600000000000001">
      <c r="A14" s="1" t="s">
        <v>133</v>
      </c>
      <c r="B14" s="196" t="s">
        <v>76</v>
      </c>
      <c r="C14" s="126" t="s">
        <v>26</v>
      </c>
      <c r="D14" s="126">
        <v>1</v>
      </c>
      <c r="E14" s="66"/>
      <c r="F14" s="66"/>
      <c r="G14" s="55"/>
      <c r="H14" s="56"/>
      <c r="I14" s="55"/>
      <c r="J14" s="56"/>
      <c r="K14" s="55"/>
      <c r="L14" s="48"/>
      <c r="M14" s="48"/>
    </row>
    <row r="15" spans="1:13" ht="18.95" thickBot="1">
      <c r="B15" s="197"/>
      <c r="C15" s="34" t="s">
        <v>26</v>
      </c>
      <c r="D15" s="34">
        <v>2</v>
      </c>
      <c r="E15" s="67"/>
      <c r="F15" s="67"/>
      <c r="G15" s="59"/>
      <c r="H15" s="60"/>
      <c r="I15" s="59"/>
      <c r="J15" s="60"/>
      <c r="K15" s="59"/>
      <c r="L15" s="49"/>
      <c r="M15" s="49"/>
    </row>
    <row r="16" spans="1:13" ht="18.600000000000001">
      <c r="A16" s="1" t="s">
        <v>134</v>
      </c>
      <c r="B16" s="197"/>
      <c r="C16" s="39" t="s">
        <v>31</v>
      </c>
      <c r="D16" s="39">
        <v>1</v>
      </c>
      <c r="E16" s="68"/>
      <c r="F16" s="68"/>
      <c r="G16" s="55"/>
      <c r="H16" s="64"/>
      <c r="I16" s="55"/>
      <c r="J16" s="64"/>
      <c r="K16" s="63"/>
      <c r="L16" s="71"/>
      <c r="M16" s="71"/>
    </row>
    <row r="17" spans="1:13" ht="18.95" thickBot="1">
      <c r="B17" s="197"/>
      <c r="C17" s="34" t="s">
        <v>31</v>
      </c>
      <c r="D17" s="34">
        <v>2</v>
      </c>
      <c r="E17" s="67"/>
      <c r="F17" s="67"/>
      <c r="G17" s="59"/>
      <c r="H17" s="60"/>
      <c r="I17" s="59"/>
      <c r="J17" s="60"/>
      <c r="K17" s="59"/>
      <c r="L17" s="49"/>
      <c r="M17" s="49"/>
    </row>
    <row r="18" spans="1:13" ht="18.600000000000001">
      <c r="A18" s="1" t="s">
        <v>135</v>
      </c>
      <c r="B18" s="197"/>
      <c r="C18" s="39" t="s">
        <v>33</v>
      </c>
      <c r="D18" s="39">
        <v>1</v>
      </c>
      <c r="E18" s="68"/>
      <c r="F18" s="68"/>
      <c r="G18" s="63"/>
      <c r="H18" s="64"/>
      <c r="I18" s="63"/>
      <c r="J18" s="64"/>
      <c r="K18" s="63"/>
      <c r="L18" s="71"/>
      <c r="M18" s="71"/>
    </row>
    <row r="19" spans="1:13" ht="18.95" thickBot="1">
      <c r="B19" s="198"/>
      <c r="C19" s="34" t="s">
        <v>33</v>
      </c>
      <c r="D19" s="34">
        <v>2</v>
      </c>
      <c r="E19" s="67"/>
      <c r="F19" s="67"/>
      <c r="G19" s="59"/>
      <c r="H19" s="60"/>
      <c r="I19" s="59"/>
      <c r="J19" s="60"/>
      <c r="K19" s="59"/>
      <c r="L19" s="49"/>
      <c r="M19" s="49"/>
    </row>
    <row r="20" spans="1:13" ht="18.600000000000001">
      <c r="B20" s="199" t="s">
        <v>77</v>
      </c>
      <c r="C20" s="39" t="s">
        <v>37</v>
      </c>
      <c r="D20" s="39">
        <v>1</v>
      </c>
      <c r="E20" s="68"/>
      <c r="F20" s="68"/>
      <c r="G20" s="63"/>
      <c r="H20" s="64"/>
      <c r="I20" s="63"/>
      <c r="J20" s="64"/>
      <c r="K20" s="63"/>
      <c r="L20" s="71"/>
      <c r="M20" s="71"/>
    </row>
    <row r="21" spans="1:13" ht="18.95" thickBot="1">
      <c r="B21" s="197"/>
      <c r="C21" s="34" t="s">
        <v>37</v>
      </c>
      <c r="D21" s="34">
        <v>2</v>
      </c>
      <c r="E21" s="67"/>
      <c r="F21" s="67"/>
      <c r="G21" s="59"/>
      <c r="H21" s="60"/>
      <c r="I21" s="59"/>
      <c r="J21" s="60"/>
      <c r="K21" s="59"/>
      <c r="L21" s="49"/>
      <c r="M21" s="49"/>
    </row>
    <row r="22" spans="1:13" ht="18.600000000000001">
      <c r="B22" s="197"/>
      <c r="C22" s="39" t="s">
        <v>39</v>
      </c>
      <c r="D22" s="39">
        <v>1</v>
      </c>
      <c r="E22" s="68"/>
      <c r="F22" s="68"/>
      <c r="G22" s="63"/>
      <c r="H22" s="64"/>
      <c r="I22" s="63"/>
      <c r="J22" s="64"/>
      <c r="K22" s="63"/>
      <c r="L22" s="71"/>
      <c r="M22" s="71"/>
    </row>
    <row r="23" spans="1:13" ht="18.600000000000001">
      <c r="B23" s="183"/>
      <c r="C23" s="126" t="s">
        <v>39</v>
      </c>
      <c r="D23" s="126">
        <v>2</v>
      </c>
      <c r="E23" s="66"/>
      <c r="F23" s="66"/>
      <c r="G23" s="55"/>
      <c r="H23" s="56"/>
      <c r="I23" s="55"/>
      <c r="J23" s="56"/>
      <c r="K23" s="55"/>
      <c r="L23" s="48"/>
      <c r="M23" s="48"/>
    </row>
    <row r="24" spans="1:13" ht="15" customHeight="1">
      <c r="E24" s="5"/>
    </row>
    <row r="25" spans="1:13" ht="15" customHeight="1">
      <c r="E25" s="5"/>
    </row>
    <row r="26" spans="1:13" ht="18.75" customHeight="1">
      <c r="B26" s="192" t="s">
        <v>78</v>
      </c>
      <c r="C26" s="192"/>
      <c r="E26" s="1"/>
      <c r="F26" s="1"/>
      <c r="G26" s="1"/>
    </row>
    <row r="27" spans="1:13" ht="18.75" customHeight="1">
      <c r="B27" s="129" t="s">
        <v>71</v>
      </c>
      <c r="C27" s="53" t="s">
        <v>72</v>
      </c>
      <c r="E27" s="1"/>
      <c r="F27" s="1"/>
      <c r="G27" s="1"/>
    </row>
    <row r="28" spans="1:13" ht="6" customHeight="1">
      <c r="E28" s="5"/>
    </row>
    <row r="29" spans="1:13" ht="37.5" customHeight="1">
      <c r="B29" s="126" t="s">
        <v>73</v>
      </c>
      <c r="C29" s="126" t="s">
        <v>131</v>
      </c>
      <c r="D29" s="44" t="s">
        <v>122</v>
      </c>
      <c r="E29" s="172" t="s">
        <v>132</v>
      </c>
      <c r="F29" s="173"/>
      <c r="G29" s="209"/>
      <c r="H29" s="29" t="str">
        <f t="shared" ref="H29:M29" si="0">H13</f>
        <v>BF Rep 1 (mg/dL)</v>
      </c>
      <c r="I29" s="38" t="str">
        <f t="shared" si="0"/>
        <v>BF Rep 2 (mg/dL)</v>
      </c>
      <c r="J29" s="29" t="str">
        <f t="shared" si="0"/>
        <v>HDL Rep 1 (mg/dL)</v>
      </c>
      <c r="K29" s="38" t="str">
        <f t="shared" si="0"/>
        <v>HDL Rep 2 (mg/dL)</v>
      </c>
      <c r="L29" s="127" t="str">
        <f t="shared" si="0"/>
        <v>LDL Rep 1 (mg/dL)</v>
      </c>
      <c r="M29" s="127" t="str">
        <f t="shared" si="0"/>
        <v>LDL Rep 2 (mg/dL)</v>
      </c>
    </row>
    <row r="30" spans="1:13" ht="18.600000000000001">
      <c r="B30" s="196" t="s">
        <v>76</v>
      </c>
      <c r="C30" s="126" t="s">
        <v>26</v>
      </c>
      <c r="D30" s="126">
        <v>1</v>
      </c>
      <c r="E30" s="66"/>
      <c r="F30" s="66"/>
      <c r="G30" s="55"/>
      <c r="H30" s="56"/>
      <c r="I30" s="55"/>
      <c r="J30" s="56"/>
      <c r="K30" s="55"/>
      <c r="L30" s="48"/>
      <c r="M30" s="48"/>
    </row>
    <row r="31" spans="1:13" ht="18.95" thickBot="1">
      <c r="B31" s="197"/>
      <c r="C31" s="34" t="s">
        <v>26</v>
      </c>
      <c r="D31" s="34">
        <v>2</v>
      </c>
      <c r="E31" s="67"/>
      <c r="F31" s="67"/>
      <c r="G31" s="59"/>
      <c r="H31" s="60"/>
      <c r="I31" s="59"/>
      <c r="J31" s="60"/>
      <c r="K31" s="59"/>
      <c r="L31" s="49"/>
      <c r="M31" s="49"/>
    </row>
    <row r="32" spans="1:13" ht="18.600000000000001">
      <c r="B32" s="197"/>
      <c r="C32" s="32" t="s">
        <v>31</v>
      </c>
      <c r="D32" s="39">
        <v>1</v>
      </c>
      <c r="E32" s="68"/>
      <c r="F32" s="68"/>
      <c r="G32" s="55"/>
      <c r="H32" s="69"/>
      <c r="I32" s="70"/>
      <c r="J32" s="69"/>
      <c r="K32" s="70"/>
      <c r="L32" s="50"/>
      <c r="M32" s="50"/>
    </row>
    <row r="33" spans="2:13" ht="18.95" thickBot="1">
      <c r="B33" s="197"/>
      <c r="C33" s="34" t="s">
        <v>31</v>
      </c>
      <c r="D33" s="34">
        <v>2</v>
      </c>
      <c r="E33" s="67"/>
      <c r="F33" s="67"/>
      <c r="G33" s="59"/>
      <c r="H33" s="60"/>
      <c r="I33" s="59"/>
      <c r="J33" s="60"/>
      <c r="K33" s="59"/>
      <c r="L33" s="49"/>
      <c r="M33" s="49"/>
    </row>
    <row r="34" spans="2:13" ht="18.600000000000001">
      <c r="B34" s="197"/>
      <c r="C34" s="32" t="s">
        <v>33</v>
      </c>
      <c r="D34" s="39">
        <v>1</v>
      </c>
      <c r="E34" s="68"/>
      <c r="F34" s="68"/>
      <c r="G34" s="63"/>
      <c r="H34" s="69"/>
      <c r="I34" s="70"/>
      <c r="J34" s="69"/>
      <c r="K34" s="70"/>
      <c r="L34" s="50"/>
      <c r="M34" s="50"/>
    </row>
    <row r="35" spans="2:13" ht="18.95" thickBot="1">
      <c r="B35" s="198"/>
      <c r="C35" s="34" t="s">
        <v>33</v>
      </c>
      <c r="D35" s="34">
        <v>2</v>
      </c>
      <c r="E35" s="67"/>
      <c r="F35" s="67"/>
      <c r="G35" s="59"/>
      <c r="H35" s="60"/>
      <c r="I35" s="59"/>
      <c r="J35" s="60"/>
      <c r="K35" s="59"/>
      <c r="L35" s="49"/>
      <c r="M35" s="49"/>
    </row>
    <row r="36" spans="2:13" ht="18.600000000000001">
      <c r="B36" s="199" t="s">
        <v>77</v>
      </c>
      <c r="C36" s="32" t="s">
        <v>37</v>
      </c>
      <c r="D36" s="39">
        <v>1</v>
      </c>
      <c r="E36" s="68"/>
      <c r="F36" s="68"/>
      <c r="G36" s="63"/>
      <c r="H36" s="69"/>
      <c r="I36" s="70"/>
      <c r="J36" s="69"/>
      <c r="K36" s="70"/>
      <c r="L36" s="50"/>
      <c r="M36" s="50"/>
    </row>
    <row r="37" spans="2:13" ht="18.95" thickBot="1">
      <c r="B37" s="197"/>
      <c r="C37" s="34" t="s">
        <v>37</v>
      </c>
      <c r="D37" s="34">
        <v>2</v>
      </c>
      <c r="E37" s="67"/>
      <c r="F37" s="67"/>
      <c r="G37" s="59"/>
      <c r="H37" s="60"/>
      <c r="I37" s="59"/>
      <c r="J37" s="60"/>
      <c r="K37" s="59"/>
      <c r="L37" s="49"/>
      <c r="M37" s="49"/>
    </row>
    <row r="38" spans="2:13" ht="18.600000000000001">
      <c r="B38" s="197"/>
      <c r="C38" s="32" t="s">
        <v>39</v>
      </c>
      <c r="D38" s="39">
        <v>1</v>
      </c>
      <c r="E38" s="68"/>
      <c r="F38" s="68"/>
      <c r="G38" s="63"/>
      <c r="H38" s="69"/>
      <c r="I38" s="70"/>
      <c r="J38" s="69"/>
      <c r="K38" s="70"/>
      <c r="L38" s="50"/>
      <c r="M38" s="50"/>
    </row>
    <row r="39" spans="2:13" ht="18.600000000000001">
      <c r="B39" s="183"/>
      <c r="C39" s="126" t="s">
        <v>39</v>
      </c>
      <c r="D39" s="126">
        <v>2</v>
      </c>
      <c r="E39" s="66"/>
      <c r="F39" s="66"/>
      <c r="G39" s="55"/>
      <c r="H39" s="56"/>
      <c r="I39" s="55"/>
      <c r="J39" s="56"/>
      <c r="K39" s="55"/>
      <c r="L39" s="48"/>
      <c r="M39" s="48"/>
    </row>
    <row r="40" spans="2:13" ht="15" customHeight="1"/>
    <row r="41" spans="2:13" ht="15" customHeight="1"/>
    <row r="42" spans="2:13" ht="18.75" customHeight="1">
      <c r="B42" s="130" t="s">
        <v>13</v>
      </c>
      <c r="H42" s="4"/>
      <c r="I42" s="4"/>
      <c r="J42" s="4"/>
      <c r="K42" s="4"/>
      <c r="L42" s="4"/>
    </row>
    <row r="43" spans="2:13" ht="112.5" customHeight="1">
      <c r="B43" s="169"/>
      <c r="C43" s="170"/>
      <c r="D43" s="170"/>
      <c r="E43" s="170"/>
      <c r="F43" s="170"/>
      <c r="G43" s="170"/>
      <c r="H43" s="170"/>
      <c r="I43" s="170"/>
      <c r="J43" s="170"/>
      <c r="K43" s="170"/>
      <c r="L43" s="170"/>
      <c r="M43" s="171"/>
    </row>
    <row r="44" spans="2:13">
      <c r="H44" s="4"/>
      <c r="I44" s="4"/>
      <c r="J44" s="4"/>
      <c r="K44" s="4"/>
      <c r="L44" s="4"/>
    </row>
  </sheetData>
  <customSheetViews>
    <customSheetView guid="{347D7E03-826B-4C27-8973-AB59E7FFF68E}" scale="70" showPageBreaks="1" fitToPage="1" printArea="1">
      <selection activeCell="F15" sqref="F15"/>
      <pageMargins left="0" right="0" top="0" bottom="0" header="0" footer="0"/>
      <pageSetup scale="42" orientation="landscape" r:id="rId1"/>
    </customSheetView>
    <customSheetView guid="{80A2CA52-7F2C-4B03-980B-13368D480FCF}" scale="70" showPageBreaks="1" fitToPage="1" printArea="1">
      <selection activeCell="O15" sqref="O15"/>
      <pageMargins left="0" right="0" top="0" bottom="0" header="0" footer="0"/>
      <pageSetup scale="41" orientation="landscape" r:id="rId2"/>
    </customSheetView>
  </customSheetViews>
  <mergeCells count="11">
    <mergeCell ref="B30:B35"/>
    <mergeCell ref="B36:B39"/>
    <mergeCell ref="B2:M2"/>
    <mergeCell ref="E4:M7"/>
    <mergeCell ref="B43:M43"/>
    <mergeCell ref="E13:G13"/>
    <mergeCell ref="E29:G29"/>
    <mergeCell ref="B10:C10"/>
    <mergeCell ref="B26:C26"/>
    <mergeCell ref="B14:B19"/>
    <mergeCell ref="B20:B23"/>
  </mergeCells>
  <pageMargins left="0.7" right="0.7" top="0.75" bottom="0.75" header="0.3" footer="0.3"/>
  <pageSetup scale="53" orientation="landscape" r:id="rId3"/>
  <drawing r:id="rId4"/>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700-000000000000}">
          <x14:formula1>
            <xm:f>'List of samples'!$AU$10:$AU$13</xm:f>
          </x14:formula1>
          <xm:sqref>E14:G15 E30:G31</xm:sqref>
        </x14:dataValidation>
        <x14:dataValidation type="list" allowBlank="1" showInputMessage="1" showErrorMessage="1" xr:uid="{00000000-0002-0000-0700-000001000000}">
          <x14:formula1>
            <xm:f>'List of samples'!$AU$14:$AU$17</xm:f>
          </x14:formula1>
          <xm:sqref>E16:G17 E32:G33</xm:sqref>
        </x14:dataValidation>
        <x14:dataValidation type="list" allowBlank="1" showInputMessage="1" showErrorMessage="1" xr:uid="{00000000-0002-0000-0700-000002000000}">
          <x14:formula1>
            <xm:f>'List of samples'!$AU$18:$AU$21</xm:f>
          </x14:formula1>
          <xm:sqref>E18:G19 E34:G35</xm:sqref>
        </x14:dataValidation>
        <x14:dataValidation type="list" allowBlank="1" showInputMessage="1" showErrorMessage="1" xr:uid="{00000000-0002-0000-0700-000003000000}">
          <x14:formula1>
            <xm:f>'List of samples'!$AU$22:$AU$23</xm:f>
          </x14:formula1>
          <xm:sqref>E36:G37</xm:sqref>
        </x14:dataValidation>
        <x14:dataValidation type="list" allowBlank="1" showInputMessage="1" showErrorMessage="1" xr:uid="{00000000-0002-0000-0700-000004000000}">
          <x14:formula1>
            <xm:f>'List of samples'!$AU$24:$AU$25</xm:f>
          </x14:formula1>
          <xm:sqref>E38:G39</xm:sqref>
        </x14:dataValidation>
        <x14:dataValidation type="list" allowBlank="1" showInputMessage="1" showErrorMessage="1" xr:uid="{00000000-0002-0000-0700-000008000000}">
          <x14:formula1>
            <xm:f>'List of samples'!$AU$22:$AU$25</xm:f>
          </x14:formula1>
          <xm:sqref>E20:G21</xm:sqref>
        </x14:dataValidation>
        <x14:dataValidation type="list" allowBlank="1" showInputMessage="1" showErrorMessage="1" xr:uid="{00000000-0002-0000-0700-000009000000}">
          <x14:formula1>
            <xm:f>'List of samples'!$AU$26:$AU$29</xm:f>
          </x14:formula1>
          <xm:sqref>E22:G23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D9F44-2AA7-47D1-ABC4-856954F84349}">
  <sheetPr codeName="Sheet14"/>
  <dimension ref="A1"/>
  <sheetViews>
    <sheetView workbookViewId="0">
      <selection activeCell="Q27" sqref="Q27"/>
    </sheetView>
  </sheetViews>
  <sheetFormatPr defaultRowHeight="14.45"/>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P104"/>
  <sheetViews>
    <sheetView workbookViewId="0">
      <selection activeCell="C9" sqref="C9"/>
    </sheetView>
  </sheetViews>
  <sheetFormatPr defaultRowHeight="14.45"/>
  <cols>
    <col min="1" max="1" width="14.5703125" bestFit="1" customWidth="1"/>
    <col min="2" max="15" width="12.140625" customWidth="1"/>
    <col min="16" max="16" width="41.5703125" customWidth="1"/>
    <col min="19" max="19" width="9.7109375" bestFit="1" customWidth="1"/>
    <col min="20" max="20" width="7.85546875" bestFit="1" customWidth="1"/>
    <col min="21" max="21" width="4.85546875" bestFit="1" customWidth="1"/>
    <col min="22" max="22" width="10.85546875" bestFit="1" customWidth="1"/>
    <col min="23" max="23" width="12.140625" bestFit="1" customWidth="1"/>
    <col min="24" max="24" width="7.42578125" bestFit="1" customWidth="1"/>
    <col min="25" max="25" width="4" bestFit="1" customWidth="1"/>
    <col min="26" max="26" width="13.85546875" bestFit="1" customWidth="1"/>
    <col min="27" max="27" width="19.42578125" bestFit="1" customWidth="1"/>
    <col min="28" max="28" width="6.28515625" bestFit="1" customWidth="1"/>
    <col min="29" max="29" width="11.85546875" bestFit="1" customWidth="1"/>
    <col min="30" max="30" width="12" bestFit="1" customWidth="1"/>
    <col min="31" max="33" width="12.85546875" bestFit="1" customWidth="1"/>
    <col min="34" max="34" width="8" bestFit="1" customWidth="1"/>
    <col min="35" max="35" width="12.140625" bestFit="1" customWidth="1"/>
    <col min="36" max="36" width="4.85546875" bestFit="1" customWidth="1"/>
    <col min="37" max="37" width="6" bestFit="1" customWidth="1"/>
    <col min="38" max="38" width="4.5703125" bestFit="1" customWidth="1"/>
    <col min="39" max="39" width="6.85546875" bestFit="1" customWidth="1"/>
    <col min="40" max="41" width="11.5703125" bestFit="1" customWidth="1"/>
  </cols>
  <sheetData>
    <row r="1" spans="1:16">
      <c r="A1" t="s">
        <v>136</v>
      </c>
      <c r="B1" t="s">
        <v>137</v>
      </c>
      <c r="C1" t="s">
        <v>138</v>
      </c>
      <c r="D1" t="s">
        <v>139</v>
      </c>
      <c r="E1" t="s">
        <v>140</v>
      </c>
      <c r="F1" t="s">
        <v>141</v>
      </c>
      <c r="G1" t="s">
        <v>142</v>
      </c>
      <c r="H1" t="s">
        <v>7</v>
      </c>
      <c r="I1" t="s">
        <v>143</v>
      </c>
      <c r="J1" t="s">
        <v>144</v>
      </c>
      <c r="K1" t="s">
        <v>23</v>
      </c>
      <c r="L1" t="s">
        <v>145</v>
      </c>
      <c r="M1" t="s">
        <v>146</v>
      </c>
      <c r="N1" t="s">
        <v>147</v>
      </c>
      <c r="O1" t="s">
        <v>148</v>
      </c>
      <c r="P1" t="s">
        <v>149</v>
      </c>
    </row>
    <row r="2" spans="1:16">
      <c r="A2" t="str">
        <f>'General Infomation'!$C$8&amp;'General Infomation'!$C$9</f>
        <v>0723</v>
      </c>
      <c r="B2">
        <f>'TC-AK'!$D$14</f>
        <v>0</v>
      </c>
      <c r="C2" s="21" t="str">
        <f>'TC-AK'!$C$11</f>
        <v>mm/dd/yyyy</v>
      </c>
      <c r="D2">
        <v>1</v>
      </c>
      <c r="E2">
        <v>1</v>
      </c>
      <c r="F2">
        <f>'TC-AK'!$E$14</f>
        <v>0</v>
      </c>
      <c r="G2" t="str">
        <f>'TC-AK'!$C$7</f>
        <v>mg/dL</v>
      </c>
      <c r="H2" t="str">
        <f>'TC-AK'!$C$6</f>
        <v>0723</v>
      </c>
      <c r="I2" t="e">
        <f>YEAR(C2)</f>
        <v>#VALUE!</v>
      </c>
      <c r="K2" t="str">
        <f>'TC-AK'!$C$4</f>
        <v>TC-AK</v>
      </c>
      <c r="L2">
        <f>'TC-AK'!$C$5</f>
        <v>0</v>
      </c>
      <c r="P2">
        <f>'TC-AK'!$B$35</f>
        <v>0</v>
      </c>
    </row>
    <row r="3" spans="1:16">
      <c r="A3" t="str">
        <f>'General Infomation'!$C$8&amp;'General Infomation'!$C$9</f>
        <v>0723</v>
      </c>
      <c r="B3">
        <f>'TC-AK'!$D$14</f>
        <v>0</v>
      </c>
      <c r="C3" s="21" t="str">
        <f>'TC-AK'!$C$11</f>
        <v>mm/dd/yyyy</v>
      </c>
      <c r="D3">
        <v>1</v>
      </c>
      <c r="E3">
        <v>2</v>
      </c>
      <c r="F3">
        <f>'TC-AK'!$F$14</f>
        <v>0</v>
      </c>
      <c r="G3" t="str">
        <f>'TC-AK'!$C$7</f>
        <v>mg/dL</v>
      </c>
      <c r="H3" t="str">
        <f>'TC-AK'!$C$6</f>
        <v>0723</v>
      </c>
      <c r="I3" t="e">
        <f t="shared" ref="I3:I66" si="0">YEAR(C3)</f>
        <v>#VALUE!</v>
      </c>
      <c r="K3" t="str">
        <f>'TC-AK'!$C$4</f>
        <v>TC-AK</v>
      </c>
      <c r="L3">
        <f>'TC-AK'!$C$5</f>
        <v>0</v>
      </c>
      <c r="P3">
        <f>'TC-AK'!$B$35</f>
        <v>0</v>
      </c>
    </row>
    <row r="4" spans="1:16">
      <c r="A4" t="str">
        <f>'General Infomation'!$C$8&amp;'General Infomation'!$C$9</f>
        <v>0723</v>
      </c>
      <c r="B4">
        <f>'TC-AK'!$D$26</f>
        <v>0</v>
      </c>
      <c r="C4" s="21" t="str">
        <f>'TC-AK'!$C$23</f>
        <v>mm/dd/yyyy</v>
      </c>
      <c r="D4">
        <v>2</v>
      </c>
      <c r="E4">
        <v>1</v>
      </c>
      <c r="F4">
        <f>'TC-AK'!$E$26</f>
        <v>0</v>
      </c>
      <c r="G4" t="str">
        <f>'TC-AK'!$C$7</f>
        <v>mg/dL</v>
      </c>
      <c r="H4" t="str">
        <f>'TC-AK'!$C$6</f>
        <v>0723</v>
      </c>
      <c r="I4" t="e">
        <f t="shared" si="0"/>
        <v>#VALUE!</v>
      </c>
      <c r="K4" t="str">
        <f>'TC-AK'!$C$4</f>
        <v>TC-AK</v>
      </c>
      <c r="L4">
        <f>'TC-AK'!$C$5</f>
        <v>0</v>
      </c>
      <c r="P4">
        <f>'TC-AK'!$B$35</f>
        <v>0</v>
      </c>
    </row>
    <row r="5" spans="1:16">
      <c r="A5" t="str">
        <f>'General Infomation'!$C$8&amp;'General Infomation'!$C$9</f>
        <v>0723</v>
      </c>
      <c r="B5">
        <f>'TC-AK'!$D$26</f>
        <v>0</v>
      </c>
      <c r="C5" s="21" t="str">
        <f>'TC-AK'!$C$23</f>
        <v>mm/dd/yyyy</v>
      </c>
      <c r="D5">
        <v>2</v>
      </c>
      <c r="E5">
        <v>2</v>
      </c>
      <c r="F5">
        <f>'TC-AK'!$F$26</f>
        <v>0</v>
      </c>
      <c r="G5" t="str">
        <f>'TC-AK'!$C$7</f>
        <v>mg/dL</v>
      </c>
      <c r="H5" t="str">
        <f>'TC-AK'!$C$6</f>
        <v>0723</v>
      </c>
      <c r="I5" t="e">
        <f t="shared" si="0"/>
        <v>#VALUE!</v>
      </c>
      <c r="K5" t="str">
        <f>'TC-AK'!$C$4</f>
        <v>TC-AK</v>
      </c>
      <c r="L5">
        <f>'TC-AK'!$C$5</f>
        <v>0</v>
      </c>
      <c r="P5">
        <f>'TC-AK'!$B$35</f>
        <v>0</v>
      </c>
    </row>
    <row r="6" spans="1:16">
      <c r="A6" t="str">
        <f>'General Infomation'!$C$8&amp;'General Infomation'!$C$9</f>
        <v>0723</v>
      </c>
      <c r="B6">
        <f>'TC-AK'!$D$15</f>
        <v>0</v>
      </c>
      <c r="C6" s="21" t="str">
        <f>'TC-AK'!$C$11</f>
        <v>mm/dd/yyyy</v>
      </c>
      <c r="D6">
        <v>1</v>
      </c>
      <c r="E6">
        <v>1</v>
      </c>
      <c r="F6">
        <f>'TC-AK'!$E$15</f>
        <v>0</v>
      </c>
      <c r="G6" t="str">
        <f>'TC-AK'!$C$7</f>
        <v>mg/dL</v>
      </c>
      <c r="H6" t="str">
        <f>'TC-AK'!$C$6</f>
        <v>0723</v>
      </c>
      <c r="I6" t="e">
        <f t="shared" si="0"/>
        <v>#VALUE!</v>
      </c>
      <c r="K6" t="str">
        <f>'TC-AK'!$C$4</f>
        <v>TC-AK</v>
      </c>
      <c r="L6">
        <f>'TC-AK'!$C$5</f>
        <v>0</v>
      </c>
      <c r="P6">
        <f>'TC-AK'!$B$35</f>
        <v>0</v>
      </c>
    </row>
    <row r="7" spans="1:16">
      <c r="A7" t="str">
        <f>'General Infomation'!$C$8&amp;'General Infomation'!$C$9</f>
        <v>0723</v>
      </c>
      <c r="B7">
        <f>'TC-AK'!$D$15</f>
        <v>0</v>
      </c>
      <c r="C7" s="21" t="str">
        <f>'TC-AK'!$C$11</f>
        <v>mm/dd/yyyy</v>
      </c>
      <c r="D7">
        <v>1</v>
      </c>
      <c r="E7">
        <v>2</v>
      </c>
      <c r="F7">
        <f>'TC-AK'!$F$15</f>
        <v>0</v>
      </c>
      <c r="G7" t="str">
        <f>'TC-AK'!$C$7</f>
        <v>mg/dL</v>
      </c>
      <c r="H7" t="str">
        <f>'TC-AK'!$C$6</f>
        <v>0723</v>
      </c>
      <c r="I7" t="e">
        <f t="shared" si="0"/>
        <v>#VALUE!</v>
      </c>
      <c r="K7" t="str">
        <f>'TC-AK'!$C$4</f>
        <v>TC-AK</v>
      </c>
      <c r="L7">
        <f>'TC-AK'!$C$5</f>
        <v>0</v>
      </c>
      <c r="P7">
        <f>'TC-AK'!$B$35</f>
        <v>0</v>
      </c>
    </row>
    <row r="8" spans="1:16">
      <c r="A8" t="str">
        <f>'General Infomation'!$C$8&amp;'General Infomation'!$C$9</f>
        <v>0723</v>
      </c>
      <c r="B8">
        <f>'TC-AK'!$D$27</f>
        <v>0</v>
      </c>
      <c r="C8" s="21" t="str">
        <f>'TC-AK'!$C$23</f>
        <v>mm/dd/yyyy</v>
      </c>
      <c r="D8">
        <v>2</v>
      </c>
      <c r="E8">
        <v>1</v>
      </c>
      <c r="F8">
        <f>'TC-AK'!$E$27</f>
        <v>0</v>
      </c>
      <c r="G8" t="str">
        <f>'TC-AK'!$C$7</f>
        <v>mg/dL</v>
      </c>
      <c r="H8" t="str">
        <f>'TC-AK'!$C$6</f>
        <v>0723</v>
      </c>
      <c r="I8" t="e">
        <f t="shared" si="0"/>
        <v>#VALUE!</v>
      </c>
      <c r="K8" t="str">
        <f>'TC-AK'!$C$4</f>
        <v>TC-AK</v>
      </c>
      <c r="L8">
        <f>'TC-AK'!$C$5</f>
        <v>0</v>
      </c>
      <c r="P8">
        <f>'TC-AK'!$B$35</f>
        <v>0</v>
      </c>
    </row>
    <row r="9" spans="1:16">
      <c r="A9" t="str">
        <f>'General Infomation'!$C$8&amp;'General Infomation'!$C$9</f>
        <v>0723</v>
      </c>
      <c r="B9">
        <f>'TC-AK'!$D$27</f>
        <v>0</v>
      </c>
      <c r="C9" s="21" t="str">
        <f>'TC-AK'!$C$23</f>
        <v>mm/dd/yyyy</v>
      </c>
      <c r="D9">
        <v>2</v>
      </c>
      <c r="E9">
        <v>2</v>
      </c>
      <c r="F9">
        <f>'TC-AK'!$F$27</f>
        <v>0</v>
      </c>
      <c r="G9" t="str">
        <f>'TC-AK'!$C$7</f>
        <v>mg/dL</v>
      </c>
      <c r="H9" t="str">
        <f>'TC-AK'!$C$6</f>
        <v>0723</v>
      </c>
      <c r="I9" t="e">
        <f t="shared" si="0"/>
        <v>#VALUE!</v>
      </c>
      <c r="K9" t="str">
        <f>'TC-AK'!$C$4</f>
        <v>TC-AK</v>
      </c>
      <c r="L9">
        <f>'TC-AK'!$C$5</f>
        <v>0</v>
      </c>
      <c r="P9">
        <f>'TC-AK'!$B$35</f>
        <v>0</v>
      </c>
    </row>
    <row r="10" spans="1:16">
      <c r="A10" t="str">
        <f>'General Infomation'!$C$8&amp;'General Infomation'!$C$9</f>
        <v>0723</v>
      </c>
      <c r="B10">
        <f>'TC-AK'!$D$16</f>
        <v>0</v>
      </c>
      <c r="C10" s="21" t="str">
        <f>'TC-AK'!$C$11</f>
        <v>mm/dd/yyyy</v>
      </c>
      <c r="D10">
        <v>1</v>
      </c>
      <c r="E10">
        <v>1</v>
      </c>
      <c r="G10" t="str">
        <f>'TC-AK'!$C$7</f>
        <v>mg/dL</v>
      </c>
      <c r="H10" t="str">
        <f>'TC-AK'!$C$6</f>
        <v>0723</v>
      </c>
      <c r="I10" t="e">
        <f t="shared" si="0"/>
        <v>#VALUE!</v>
      </c>
      <c r="K10" t="str">
        <f>'TC-AK'!$C$4</f>
        <v>TC-AK</v>
      </c>
      <c r="L10">
        <f>'TC-AK'!$C$5</f>
        <v>0</v>
      </c>
      <c r="P10">
        <f>'TC-AK'!$B$35</f>
        <v>0</v>
      </c>
    </row>
    <row r="11" spans="1:16">
      <c r="A11" t="str">
        <f>'General Infomation'!$C$8&amp;'General Infomation'!$C$9</f>
        <v>0723</v>
      </c>
      <c r="B11">
        <f>'TC-AK'!$D$16</f>
        <v>0</v>
      </c>
      <c r="C11" s="21" t="str">
        <f>'TC-AK'!$C$11</f>
        <v>mm/dd/yyyy</v>
      </c>
      <c r="D11">
        <v>1</v>
      </c>
      <c r="E11">
        <v>2</v>
      </c>
      <c r="G11" t="str">
        <f>'TC-AK'!$C$7</f>
        <v>mg/dL</v>
      </c>
      <c r="H11" t="str">
        <f>'TC-AK'!$C$6</f>
        <v>0723</v>
      </c>
      <c r="I11" t="e">
        <f t="shared" si="0"/>
        <v>#VALUE!</v>
      </c>
      <c r="K11" t="str">
        <f>'TC-AK'!$C$4</f>
        <v>TC-AK</v>
      </c>
      <c r="L11">
        <f>'TC-AK'!$C$5</f>
        <v>0</v>
      </c>
      <c r="P11">
        <f>'TC-AK'!$B$35</f>
        <v>0</v>
      </c>
    </row>
    <row r="12" spans="1:16">
      <c r="A12" t="str">
        <f>'General Infomation'!$C$8&amp;'General Infomation'!$C$9</f>
        <v>0723</v>
      </c>
      <c r="B12">
        <f>'TC-AK'!$D$28</f>
        <v>0</v>
      </c>
      <c r="C12" s="21" t="str">
        <f>'TC-AK'!$C$23</f>
        <v>mm/dd/yyyy</v>
      </c>
      <c r="D12">
        <v>2</v>
      </c>
      <c r="E12">
        <v>1</v>
      </c>
      <c r="G12" t="str">
        <f>'TC-AK'!$C$7</f>
        <v>mg/dL</v>
      </c>
      <c r="H12" t="str">
        <f>'TC-AK'!$C$6</f>
        <v>0723</v>
      </c>
      <c r="I12" t="e">
        <f t="shared" si="0"/>
        <v>#VALUE!</v>
      </c>
      <c r="K12" t="str">
        <f>'TC-AK'!$C$4</f>
        <v>TC-AK</v>
      </c>
      <c r="L12">
        <f>'TC-AK'!$C$5</f>
        <v>0</v>
      </c>
      <c r="P12">
        <f>'TC-AK'!$B$35</f>
        <v>0</v>
      </c>
    </row>
    <row r="13" spans="1:16">
      <c r="A13" t="str">
        <f>'General Infomation'!$C$8&amp;'General Infomation'!$C$9</f>
        <v>0723</v>
      </c>
      <c r="B13">
        <f>'TC-AK'!$D$28</f>
        <v>0</v>
      </c>
      <c r="C13" s="21" t="str">
        <f>'TC-AK'!$C$23</f>
        <v>mm/dd/yyyy</v>
      </c>
      <c r="D13">
        <v>2</v>
      </c>
      <c r="E13">
        <v>2</v>
      </c>
      <c r="G13" t="str">
        <f>'TC-AK'!$C$7</f>
        <v>mg/dL</v>
      </c>
      <c r="H13" t="str">
        <f>'TC-AK'!$C$6</f>
        <v>0723</v>
      </c>
      <c r="I13" t="e">
        <f t="shared" si="0"/>
        <v>#VALUE!</v>
      </c>
      <c r="K13" t="str">
        <f>'TC-AK'!$C$4</f>
        <v>TC-AK</v>
      </c>
      <c r="L13">
        <f>'TC-AK'!$C$5</f>
        <v>0</v>
      </c>
      <c r="P13">
        <f>'TC-AK'!$B$35</f>
        <v>0</v>
      </c>
    </row>
    <row r="14" spans="1:16">
      <c r="A14" t="str">
        <f>'General Infomation'!$C$8&amp;'General Infomation'!$C$9</f>
        <v>0723</v>
      </c>
      <c r="B14">
        <f>'TC-AK'!$D$17</f>
        <v>0</v>
      </c>
      <c r="C14" s="21" t="str">
        <f>'TC-AK'!$C$11</f>
        <v>mm/dd/yyyy</v>
      </c>
      <c r="D14">
        <v>1</v>
      </c>
      <c r="E14">
        <v>1</v>
      </c>
      <c r="G14" t="str">
        <f>'TC-AK'!$C$7</f>
        <v>mg/dL</v>
      </c>
      <c r="H14" t="str">
        <f>'TC-AK'!$C$6</f>
        <v>0723</v>
      </c>
      <c r="I14" t="e">
        <f t="shared" si="0"/>
        <v>#VALUE!</v>
      </c>
      <c r="K14" t="str">
        <f>'TC-AK'!$C$4</f>
        <v>TC-AK</v>
      </c>
      <c r="L14">
        <f>'TC-AK'!$C$5</f>
        <v>0</v>
      </c>
      <c r="P14">
        <f>'TC-AK'!$B$35</f>
        <v>0</v>
      </c>
    </row>
    <row r="15" spans="1:16">
      <c r="A15" t="str">
        <f>'General Infomation'!$C$8&amp;'General Infomation'!$C$9</f>
        <v>0723</v>
      </c>
      <c r="B15">
        <f>'TC-AK'!$D$17</f>
        <v>0</v>
      </c>
      <c r="C15" s="21" t="str">
        <f>'TC-AK'!$C$11</f>
        <v>mm/dd/yyyy</v>
      </c>
      <c r="D15">
        <v>1</v>
      </c>
      <c r="E15">
        <v>2</v>
      </c>
      <c r="G15" t="str">
        <f>'TC-AK'!$C$7</f>
        <v>mg/dL</v>
      </c>
      <c r="H15" t="str">
        <f>'TC-AK'!$C$6</f>
        <v>0723</v>
      </c>
      <c r="I15" t="e">
        <f t="shared" si="0"/>
        <v>#VALUE!</v>
      </c>
      <c r="K15" t="str">
        <f>'TC-AK'!$C$4</f>
        <v>TC-AK</v>
      </c>
      <c r="L15">
        <f>'TC-AK'!$C$5</f>
        <v>0</v>
      </c>
      <c r="P15">
        <f>'TC-AK'!$B$35</f>
        <v>0</v>
      </c>
    </row>
    <row r="16" spans="1:16">
      <c r="A16" t="str">
        <f>'General Infomation'!$C$8&amp;'General Infomation'!$C$9</f>
        <v>0723</v>
      </c>
      <c r="B16">
        <f>'TC-AK'!$D$29</f>
        <v>0</v>
      </c>
      <c r="C16" s="21" t="str">
        <f>'TC-AK'!$C$23</f>
        <v>mm/dd/yyyy</v>
      </c>
      <c r="D16">
        <v>2</v>
      </c>
      <c r="E16">
        <v>1</v>
      </c>
      <c r="G16" t="str">
        <f>'TC-AK'!$C$7</f>
        <v>mg/dL</v>
      </c>
      <c r="H16" t="str">
        <f>'TC-AK'!$C$6</f>
        <v>0723</v>
      </c>
      <c r="I16" t="e">
        <f t="shared" si="0"/>
        <v>#VALUE!</v>
      </c>
      <c r="K16" t="str">
        <f>'TC-AK'!$C$4</f>
        <v>TC-AK</v>
      </c>
      <c r="L16">
        <f>'TC-AK'!$C$5</f>
        <v>0</v>
      </c>
      <c r="P16">
        <f>'TC-AK'!$B$35</f>
        <v>0</v>
      </c>
    </row>
    <row r="17" spans="1:16">
      <c r="A17" t="str">
        <f>'General Infomation'!$C$8&amp;'General Infomation'!$C$9</f>
        <v>0723</v>
      </c>
      <c r="B17">
        <f>'TC-AK'!$D$29</f>
        <v>0</v>
      </c>
      <c r="C17" s="21" t="str">
        <f>'TC-AK'!$C$23</f>
        <v>mm/dd/yyyy</v>
      </c>
      <c r="D17">
        <v>2</v>
      </c>
      <c r="E17">
        <v>2</v>
      </c>
      <c r="G17" t="str">
        <f>'TC-AK'!$C$7</f>
        <v>mg/dL</v>
      </c>
      <c r="H17" t="str">
        <f>'TC-AK'!$C$6</f>
        <v>0723</v>
      </c>
      <c r="I17" t="e">
        <f t="shared" si="0"/>
        <v>#VALUE!</v>
      </c>
      <c r="K17" t="str">
        <f>'TC-AK'!$C$4</f>
        <v>TC-AK</v>
      </c>
      <c r="L17">
        <f>'TC-AK'!$C$5</f>
        <v>0</v>
      </c>
      <c r="P17">
        <f>'TC-AK'!$B$35</f>
        <v>0</v>
      </c>
    </row>
    <row r="18" spans="1:16">
      <c r="A18" t="str">
        <f>'General Infomation'!$C$8&amp;'General Infomation'!$C$9</f>
        <v>0723</v>
      </c>
      <c r="B18">
        <f>'TC-AK'!$D$18</f>
        <v>0</v>
      </c>
      <c r="C18" s="21" t="str">
        <f>'TC-AK'!$C$11</f>
        <v>mm/dd/yyyy</v>
      </c>
      <c r="D18">
        <v>1</v>
      </c>
      <c r="E18">
        <v>1</v>
      </c>
      <c r="G18" t="str">
        <f>'TC-AK'!$C$7</f>
        <v>mg/dL</v>
      </c>
      <c r="H18" t="str">
        <f>'TC-AK'!$C$6</f>
        <v>0723</v>
      </c>
      <c r="I18" t="e">
        <f t="shared" si="0"/>
        <v>#VALUE!</v>
      </c>
      <c r="K18" t="str">
        <f>'TC-AK'!$C$4</f>
        <v>TC-AK</v>
      </c>
      <c r="L18">
        <f>'TC-AK'!$C$5</f>
        <v>0</v>
      </c>
      <c r="P18">
        <f>'TC-AK'!$B$35</f>
        <v>0</v>
      </c>
    </row>
    <row r="19" spans="1:16">
      <c r="A19" t="str">
        <f>'General Infomation'!$C$8&amp;'General Infomation'!$C$9</f>
        <v>0723</v>
      </c>
      <c r="B19">
        <f>'TC-AK'!$D$18</f>
        <v>0</v>
      </c>
      <c r="C19" s="21" t="str">
        <f>'TC-AK'!$C$11</f>
        <v>mm/dd/yyyy</v>
      </c>
      <c r="D19">
        <v>1</v>
      </c>
      <c r="E19">
        <v>2</v>
      </c>
      <c r="G19" t="str">
        <f>'TC-AK'!$C$7</f>
        <v>mg/dL</v>
      </c>
      <c r="H19" t="str">
        <f>'TC-AK'!$C$6</f>
        <v>0723</v>
      </c>
      <c r="I19" t="e">
        <f t="shared" si="0"/>
        <v>#VALUE!</v>
      </c>
      <c r="K19" t="str">
        <f>'TC-AK'!$C$4</f>
        <v>TC-AK</v>
      </c>
      <c r="L19">
        <f>'TC-AK'!$C$5</f>
        <v>0</v>
      </c>
      <c r="P19">
        <f>'TC-AK'!$B$35</f>
        <v>0</v>
      </c>
    </row>
    <row r="20" spans="1:16">
      <c r="A20" t="str">
        <f>'General Infomation'!$C$8&amp;'General Infomation'!$C$9</f>
        <v>0723</v>
      </c>
      <c r="B20">
        <f>'TC-AK'!$D$30</f>
        <v>0</v>
      </c>
      <c r="C20" s="21" t="str">
        <f>'TC-AK'!$C$23</f>
        <v>mm/dd/yyyy</v>
      </c>
      <c r="D20">
        <v>2</v>
      </c>
      <c r="E20">
        <v>1</v>
      </c>
      <c r="G20" t="str">
        <f>'TC-AK'!$C$7</f>
        <v>mg/dL</v>
      </c>
      <c r="H20" t="str">
        <f>'TC-AK'!$C$6</f>
        <v>0723</v>
      </c>
      <c r="I20" t="e">
        <f t="shared" si="0"/>
        <v>#VALUE!</v>
      </c>
      <c r="K20" t="str">
        <f>'TC-AK'!$C$4</f>
        <v>TC-AK</v>
      </c>
      <c r="L20">
        <f>'TC-AK'!$C$5</f>
        <v>0</v>
      </c>
      <c r="P20">
        <f>'TC-AK'!$B$35</f>
        <v>0</v>
      </c>
    </row>
    <row r="21" spans="1:16">
      <c r="A21" t="str">
        <f>'General Infomation'!$C$8&amp;'General Infomation'!$C$9</f>
        <v>0723</v>
      </c>
      <c r="B21">
        <f>'TC-AK'!$D$30</f>
        <v>0</v>
      </c>
      <c r="C21" s="21" t="str">
        <f>'TC-AK'!$C$23</f>
        <v>mm/dd/yyyy</v>
      </c>
      <c r="D21">
        <v>2</v>
      </c>
      <c r="E21">
        <v>2</v>
      </c>
      <c r="G21" t="str">
        <f>'TC-AK'!$C$7</f>
        <v>mg/dL</v>
      </c>
      <c r="H21" t="str">
        <f>'TC-AK'!$C$6</f>
        <v>0723</v>
      </c>
      <c r="I21" t="e">
        <f t="shared" si="0"/>
        <v>#VALUE!</v>
      </c>
      <c r="K21" t="str">
        <f>'TC-AK'!$C$4</f>
        <v>TC-AK</v>
      </c>
      <c r="L21">
        <f>'TC-AK'!$C$5</f>
        <v>0</v>
      </c>
      <c r="P21">
        <f>'TC-AK'!$B$35</f>
        <v>0</v>
      </c>
    </row>
    <row r="22" spans="1:16">
      <c r="A22" t="str">
        <f>'General Infomation'!$C$8&amp;'General Infomation'!$C$9</f>
        <v>0723</v>
      </c>
      <c r="B22">
        <f>'TC-AK'!$D$19</f>
        <v>0</v>
      </c>
      <c r="C22" s="21" t="str">
        <f>'TC-AK'!$C$11</f>
        <v>mm/dd/yyyy</v>
      </c>
      <c r="D22">
        <v>1</v>
      </c>
      <c r="E22">
        <v>1</v>
      </c>
      <c r="G22" t="str">
        <f>'TC-AK'!$C$7</f>
        <v>mg/dL</v>
      </c>
      <c r="H22" t="str">
        <f>'TC-AK'!$C$6</f>
        <v>0723</v>
      </c>
      <c r="I22" t="e">
        <f t="shared" si="0"/>
        <v>#VALUE!</v>
      </c>
      <c r="K22" t="str">
        <f>'TC-AK'!$C$4</f>
        <v>TC-AK</v>
      </c>
      <c r="L22">
        <f>'TC-AK'!$C$5</f>
        <v>0</v>
      </c>
      <c r="P22">
        <f>'TC-AK'!$B$35</f>
        <v>0</v>
      </c>
    </row>
    <row r="23" spans="1:16">
      <c r="A23" t="str">
        <f>'General Infomation'!$C$8&amp;'General Infomation'!$C$9</f>
        <v>0723</v>
      </c>
      <c r="B23">
        <f>'TC-AK'!$D$19</f>
        <v>0</v>
      </c>
      <c r="C23" s="21" t="str">
        <f>'TC-AK'!$C$11</f>
        <v>mm/dd/yyyy</v>
      </c>
      <c r="D23">
        <v>1</v>
      </c>
      <c r="E23">
        <v>2</v>
      </c>
      <c r="G23" t="str">
        <f>'TC-AK'!$C$7</f>
        <v>mg/dL</v>
      </c>
      <c r="H23" t="str">
        <f>'TC-AK'!$C$6</f>
        <v>0723</v>
      </c>
      <c r="I23" t="e">
        <f t="shared" si="0"/>
        <v>#VALUE!</v>
      </c>
      <c r="K23" t="str">
        <f>'TC-AK'!$C$4</f>
        <v>TC-AK</v>
      </c>
      <c r="L23">
        <f>'TC-AK'!$C$5</f>
        <v>0</v>
      </c>
      <c r="P23">
        <f>'TC-AK'!$B$35</f>
        <v>0</v>
      </c>
    </row>
    <row r="24" spans="1:16">
      <c r="A24" t="str">
        <f>'General Infomation'!$C$8&amp;'General Infomation'!$C$9</f>
        <v>0723</v>
      </c>
      <c r="B24">
        <f>'TC-AK'!$D$31</f>
        <v>0</v>
      </c>
      <c r="C24" s="21" t="str">
        <f>'TC-AK'!$C$23</f>
        <v>mm/dd/yyyy</v>
      </c>
      <c r="D24">
        <v>2</v>
      </c>
      <c r="E24">
        <v>1</v>
      </c>
      <c r="G24" t="str">
        <f>'TC-AK'!$C$7</f>
        <v>mg/dL</v>
      </c>
      <c r="H24" t="str">
        <f>'TC-AK'!$C$6</f>
        <v>0723</v>
      </c>
      <c r="I24" t="e">
        <f t="shared" si="0"/>
        <v>#VALUE!</v>
      </c>
      <c r="K24" t="str">
        <f>'TC-AK'!$C$4</f>
        <v>TC-AK</v>
      </c>
      <c r="L24">
        <f>'TC-AK'!$C$5</f>
        <v>0</v>
      </c>
      <c r="P24">
        <f>'TC-AK'!$B$35</f>
        <v>0</v>
      </c>
    </row>
    <row r="25" spans="1:16">
      <c r="A25" t="str">
        <f>'General Infomation'!$C$8&amp;'General Infomation'!$C$9</f>
        <v>0723</v>
      </c>
      <c r="B25">
        <f>'TC-AK'!$D$31</f>
        <v>0</v>
      </c>
      <c r="C25" s="21" t="str">
        <f>'TC-AK'!$C$23</f>
        <v>mm/dd/yyyy</v>
      </c>
      <c r="D25">
        <v>2</v>
      </c>
      <c r="E25">
        <v>2</v>
      </c>
      <c r="G25" t="str">
        <f>'TC-AK'!$C$7</f>
        <v>mg/dL</v>
      </c>
      <c r="H25" t="str">
        <f>'TC-AK'!$C$6</f>
        <v>0723</v>
      </c>
      <c r="I25" t="e">
        <f t="shared" si="0"/>
        <v>#VALUE!</v>
      </c>
      <c r="K25" t="str">
        <f>'TC-AK'!$C$4</f>
        <v>TC-AK</v>
      </c>
      <c r="L25">
        <f>'TC-AK'!$C$5</f>
        <v>0</v>
      </c>
      <c r="P25">
        <f>'TC-AK'!$B$35</f>
        <v>0</v>
      </c>
    </row>
    <row r="26" spans="1:16">
      <c r="I26">
        <f t="shared" si="0"/>
        <v>1900</v>
      </c>
    </row>
    <row r="27" spans="1:16">
      <c r="I27">
        <f t="shared" si="0"/>
        <v>1900</v>
      </c>
    </row>
    <row r="28" spans="1:16">
      <c r="I28">
        <f t="shared" si="0"/>
        <v>1900</v>
      </c>
    </row>
    <row r="29" spans="1:16">
      <c r="I29">
        <f t="shared" si="0"/>
        <v>1900</v>
      </c>
    </row>
    <row r="30" spans="1:16">
      <c r="I30">
        <f t="shared" si="0"/>
        <v>1900</v>
      </c>
    </row>
    <row r="31" spans="1:16">
      <c r="I31">
        <f t="shared" si="0"/>
        <v>1900</v>
      </c>
    </row>
    <row r="32" spans="1:16">
      <c r="I32">
        <f t="shared" si="0"/>
        <v>1900</v>
      </c>
    </row>
    <row r="33" spans="9:12">
      <c r="I33">
        <f t="shared" si="0"/>
        <v>1900</v>
      </c>
    </row>
    <row r="34" spans="9:12">
      <c r="I34">
        <f t="shared" si="0"/>
        <v>1900</v>
      </c>
    </row>
    <row r="35" spans="9:12">
      <c r="I35">
        <f t="shared" si="0"/>
        <v>1900</v>
      </c>
    </row>
    <row r="36" spans="9:12">
      <c r="I36">
        <f t="shared" si="0"/>
        <v>1900</v>
      </c>
    </row>
    <row r="37" spans="9:12">
      <c r="I37">
        <f t="shared" si="0"/>
        <v>1900</v>
      </c>
    </row>
    <row r="38" spans="9:12">
      <c r="I38">
        <f t="shared" si="0"/>
        <v>1900</v>
      </c>
    </row>
    <row r="39" spans="9:12" ht="15.6">
      <c r="I39">
        <f t="shared" si="0"/>
        <v>1900</v>
      </c>
      <c r="L39" s="27"/>
    </row>
    <row r="40" spans="9:12">
      <c r="I40">
        <f t="shared" si="0"/>
        <v>1900</v>
      </c>
    </row>
    <row r="41" spans="9:12">
      <c r="I41">
        <f t="shared" si="0"/>
        <v>1900</v>
      </c>
    </row>
    <row r="42" spans="9:12">
      <c r="I42">
        <f t="shared" si="0"/>
        <v>1900</v>
      </c>
    </row>
    <row r="43" spans="9:12">
      <c r="I43">
        <f t="shared" si="0"/>
        <v>1900</v>
      </c>
    </row>
    <row r="44" spans="9:12">
      <c r="I44">
        <f t="shared" si="0"/>
        <v>1900</v>
      </c>
    </row>
    <row r="45" spans="9:12">
      <c r="I45">
        <f t="shared" si="0"/>
        <v>1900</v>
      </c>
    </row>
    <row r="46" spans="9:12">
      <c r="I46">
        <f t="shared" si="0"/>
        <v>1900</v>
      </c>
    </row>
    <row r="47" spans="9:12">
      <c r="I47">
        <f t="shared" si="0"/>
        <v>1900</v>
      </c>
    </row>
    <row r="48" spans="9:12">
      <c r="I48">
        <f t="shared" si="0"/>
        <v>1900</v>
      </c>
    </row>
    <row r="49" spans="9:9">
      <c r="I49">
        <f t="shared" si="0"/>
        <v>1900</v>
      </c>
    </row>
    <row r="50" spans="9:9">
      <c r="I50">
        <f t="shared" si="0"/>
        <v>1900</v>
      </c>
    </row>
    <row r="51" spans="9:9">
      <c r="I51">
        <f t="shared" si="0"/>
        <v>1900</v>
      </c>
    </row>
    <row r="52" spans="9:9">
      <c r="I52">
        <f t="shared" si="0"/>
        <v>1900</v>
      </c>
    </row>
    <row r="53" spans="9:9">
      <c r="I53">
        <f t="shared" si="0"/>
        <v>1900</v>
      </c>
    </row>
    <row r="54" spans="9:9">
      <c r="I54">
        <f t="shared" si="0"/>
        <v>1900</v>
      </c>
    </row>
    <row r="55" spans="9:9">
      <c r="I55">
        <f t="shared" si="0"/>
        <v>1900</v>
      </c>
    </row>
    <row r="56" spans="9:9">
      <c r="I56">
        <f t="shared" si="0"/>
        <v>1900</v>
      </c>
    </row>
    <row r="57" spans="9:9">
      <c r="I57">
        <f t="shared" si="0"/>
        <v>1900</v>
      </c>
    </row>
    <row r="58" spans="9:9">
      <c r="I58">
        <f t="shared" si="0"/>
        <v>1900</v>
      </c>
    </row>
    <row r="59" spans="9:9">
      <c r="I59">
        <f t="shared" si="0"/>
        <v>1900</v>
      </c>
    </row>
    <row r="60" spans="9:9">
      <c r="I60">
        <f t="shared" si="0"/>
        <v>1900</v>
      </c>
    </row>
    <row r="61" spans="9:9">
      <c r="I61">
        <f t="shared" si="0"/>
        <v>1900</v>
      </c>
    </row>
    <row r="62" spans="9:9">
      <c r="I62">
        <f t="shared" si="0"/>
        <v>1900</v>
      </c>
    </row>
    <row r="63" spans="9:9">
      <c r="I63">
        <f t="shared" si="0"/>
        <v>1900</v>
      </c>
    </row>
    <row r="64" spans="9:9">
      <c r="I64">
        <f t="shared" si="0"/>
        <v>1900</v>
      </c>
    </row>
    <row r="65" spans="9:9">
      <c r="I65">
        <f t="shared" si="0"/>
        <v>1900</v>
      </c>
    </row>
    <row r="66" spans="9:9">
      <c r="I66">
        <f t="shared" si="0"/>
        <v>1900</v>
      </c>
    </row>
    <row r="67" spans="9:9">
      <c r="I67">
        <f t="shared" ref="I67:I104" si="1">YEAR(C67)</f>
        <v>1900</v>
      </c>
    </row>
    <row r="68" spans="9:9">
      <c r="I68">
        <f t="shared" si="1"/>
        <v>1900</v>
      </c>
    </row>
    <row r="69" spans="9:9">
      <c r="I69">
        <f t="shared" si="1"/>
        <v>1900</v>
      </c>
    </row>
    <row r="70" spans="9:9">
      <c r="I70">
        <f t="shared" si="1"/>
        <v>1900</v>
      </c>
    </row>
    <row r="71" spans="9:9">
      <c r="I71">
        <f t="shared" si="1"/>
        <v>1900</v>
      </c>
    </row>
    <row r="72" spans="9:9">
      <c r="I72">
        <f t="shared" si="1"/>
        <v>1900</v>
      </c>
    </row>
    <row r="73" spans="9:9">
      <c r="I73">
        <f t="shared" si="1"/>
        <v>1900</v>
      </c>
    </row>
    <row r="74" spans="9:9">
      <c r="I74">
        <f t="shared" si="1"/>
        <v>1900</v>
      </c>
    </row>
    <row r="75" spans="9:9">
      <c r="I75">
        <f t="shared" si="1"/>
        <v>1900</v>
      </c>
    </row>
    <row r="76" spans="9:9">
      <c r="I76">
        <f t="shared" si="1"/>
        <v>1900</v>
      </c>
    </row>
    <row r="77" spans="9:9">
      <c r="I77">
        <f t="shared" si="1"/>
        <v>1900</v>
      </c>
    </row>
    <row r="78" spans="9:9">
      <c r="I78">
        <f t="shared" si="1"/>
        <v>1900</v>
      </c>
    </row>
    <row r="79" spans="9:9">
      <c r="I79">
        <f t="shared" si="1"/>
        <v>1900</v>
      </c>
    </row>
    <row r="80" spans="9:9">
      <c r="I80">
        <f t="shared" si="1"/>
        <v>1900</v>
      </c>
    </row>
    <row r="81" spans="9:9">
      <c r="I81">
        <f t="shared" si="1"/>
        <v>1900</v>
      </c>
    </row>
    <row r="82" spans="9:9">
      <c r="I82">
        <f t="shared" si="1"/>
        <v>1900</v>
      </c>
    </row>
    <row r="83" spans="9:9">
      <c r="I83">
        <f t="shared" si="1"/>
        <v>1900</v>
      </c>
    </row>
    <row r="84" spans="9:9">
      <c r="I84">
        <f t="shared" si="1"/>
        <v>1900</v>
      </c>
    </row>
    <row r="85" spans="9:9">
      <c r="I85">
        <f t="shared" si="1"/>
        <v>1900</v>
      </c>
    </row>
    <row r="86" spans="9:9">
      <c r="I86">
        <f t="shared" si="1"/>
        <v>1900</v>
      </c>
    </row>
    <row r="87" spans="9:9">
      <c r="I87">
        <f t="shared" si="1"/>
        <v>1900</v>
      </c>
    </row>
    <row r="88" spans="9:9">
      <c r="I88">
        <f t="shared" si="1"/>
        <v>1900</v>
      </c>
    </row>
    <row r="89" spans="9:9">
      <c r="I89">
        <f t="shared" si="1"/>
        <v>1900</v>
      </c>
    </row>
    <row r="90" spans="9:9">
      <c r="I90">
        <f t="shared" si="1"/>
        <v>1900</v>
      </c>
    </row>
    <row r="91" spans="9:9">
      <c r="I91">
        <f t="shared" si="1"/>
        <v>1900</v>
      </c>
    </row>
    <row r="92" spans="9:9">
      <c r="I92">
        <f t="shared" si="1"/>
        <v>1900</v>
      </c>
    </row>
    <row r="93" spans="9:9">
      <c r="I93">
        <f t="shared" si="1"/>
        <v>1900</v>
      </c>
    </row>
    <row r="94" spans="9:9">
      <c r="I94">
        <f t="shared" si="1"/>
        <v>1900</v>
      </c>
    </row>
    <row r="95" spans="9:9">
      <c r="I95">
        <f t="shared" si="1"/>
        <v>1900</v>
      </c>
    </row>
    <row r="96" spans="9:9">
      <c r="I96">
        <f t="shared" si="1"/>
        <v>1900</v>
      </c>
    </row>
    <row r="97" spans="9:9">
      <c r="I97">
        <f t="shared" si="1"/>
        <v>1900</v>
      </c>
    </row>
    <row r="98" spans="9:9">
      <c r="I98">
        <f t="shared" si="1"/>
        <v>1900</v>
      </c>
    </row>
    <row r="99" spans="9:9">
      <c r="I99">
        <f t="shared" si="1"/>
        <v>1900</v>
      </c>
    </row>
    <row r="100" spans="9:9">
      <c r="I100">
        <f t="shared" si="1"/>
        <v>1900</v>
      </c>
    </row>
    <row r="101" spans="9:9">
      <c r="I101">
        <f t="shared" si="1"/>
        <v>1900</v>
      </c>
    </row>
    <row r="102" spans="9:9">
      <c r="I102">
        <f t="shared" si="1"/>
        <v>1900</v>
      </c>
    </row>
    <row r="103" spans="9:9">
      <c r="I103">
        <f t="shared" si="1"/>
        <v>1900</v>
      </c>
    </row>
    <row r="104" spans="9:9">
      <c r="I104">
        <f t="shared" si="1"/>
        <v>1900</v>
      </c>
    </row>
  </sheetData>
  <customSheetViews>
    <customSheetView guid="{347D7E03-826B-4C27-8973-AB59E7FFF68E}">
      <selection activeCell="F21" sqref="F21"/>
      <pageMargins left="0" right="0" top="0" bottom="0" header="0" footer="0"/>
      <pageSetup orientation="portrait" r:id="rId1"/>
    </customSheetView>
    <customSheetView guid="{80A2CA52-7F2C-4B03-980B-13368D480FCF}">
      <selection activeCell="F21" sqref="F21"/>
      <pageMargins left="0" right="0" top="0" bottom="0" header="0" footer="0"/>
      <pageSetup orientation="portrait" r:id="rId2"/>
    </customSheetView>
  </customSheetViews>
  <pageMargins left="0.7" right="0.7" top="0.75" bottom="0.75" header="0.3" footer="0.3"/>
  <pageSetup orientation="portrait"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BW10"/>
  <sheetViews>
    <sheetView workbookViewId="0">
      <selection activeCell="M2" sqref="M2"/>
    </sheetView>
  </sheetViews>
  <sheetFormatPr defaultRowHeight="14.45"/>
  <cols>
    <col min="2" max="2" width="11.28515625" bestFit="1" customWidth="1"/>
    <col min="3" max="3" width="6.42578125" bestFit="1" customWidth="1"/>
    <col min="4" max="4" width="6.7109375" bestFit="1" customWidth="1"/>
    <col min="5" max="6" width="16.42578125" bestFit="1" customWidth="1"/>
    <col min="7" max="7" width="14.7109375" bestFit="1" customWidth="1"/>
    <col min="8" max="8" width="12.140625" bestFit="1" customWidth="1"/>
    <col min="9" max="9" width="15.28515625" bestFit="1" customWidth="1"/>
    <col min="10" max="18" width="18.42578125" bestFit="1" customWidth="1"/>
    <col min="19" max="20" width="18.42578125" hidden="1" customWidth="1"/>
    <col min="21" max="23" width="19.5703125" hidden="1" customWidth="1"/>
    <col min="24" max="36" width="0" hidden="1" customWidth="1"/>
    <col min="37" max="37" width="15.85546875" hidden="1" customWidth="1"/>
    <col min="38" max="38" width="19.7109375" hidden="1" customWidth="1"/>
    <col min="39" max="39" width="19.7109375" customWidth="1"/>
    <col min="40" max="49" width="19.7109375" bestFit="1" customWidth="1"/>
    <col min="67" max="67" width="15.7109375" bestFit="1" customWidth="1"/>
    <col min="68" max="79" width="19.28515625" bestFit="1" customWidth="1"/>
    <col min="80" max="83" width="20.42578125" bestFit="1" customWidth="1"/>
    <col min="84" max="86" width="19.28515625" bestFit="1" customWidth="1"/>
  </cols>
  <sheetData>
    <row r="1" spans="1:75">
      <c r="A1" t="s">
        <v>150</v>
      </c>
      <c r="B1" t="s">
        <v>82</v>
      </c>
      <c r="C1" t="s">
        <v>83</v>
      </c>
      <c r="D1" t="s">
        <v>84</v>
      </c>
      <c r="E1" t="s">
        <v>85</v>
      </c>
      <c r="F1" t="s">
        <v>86</v>
      </c>
      <c r="G1" t="s">
        <v>87</v>
      </c>
      <c r="H1" t="s">
        <v>88</v>
      </c>
      <c r="I1" t="s">
        <v>89</v>
      </c>
      <c r="J1" t="s">
        <v>90</v>
      </c>
      <c r="K1" t="s">
        <v>151</v>
      </c>
      <c r="L1" t="s">
        <v>152</v>
      </c>
      <c r="M1" t="s">
        <v>153</v>
      </c>
      <c r="N1" t="s">
        <v>154</v>
      </c>
      <c r="O1" t="s">
        <v>155</v>
      </c>
      <c r="P1" t="s">
        <v>156</v>
      </c>
      <c r="Q1" t="s">
        <v>157</v>
      </c>
      <c r="R1" t="s">
        <v>158</v>
      </c>
      <c r="S1" t="s">
        <v>159</v>
      </c>
      <c r="T1" t="s">
        <v>160</v>
      </c>
      <c r="U1" t="s">
        <v>161</v>
      </c>
      <c r="V1" t="s">
        <v>162</v>
      </c>
      <c r="W1" t="s">
        <v>163</v>
      </c>
      <c r="X1" t="s">
        <v>164</v>
      </c>
      <c r="Y1" t="s">
        <v>165</v>
      </c>
      <c r="Z1" t="s">
        <v>166</v>
      </c>
      <c r="AA1" t="s">
        <v>167</v>
      </c>
      <c r="AB1" t="s">
        <v>168</v>
      </c>
      <c r="AC1" t="s">
        <v>169</v>
      </c>
      <c r="AD1" t="s">
        <v>170</v>
      </c>
      <c r="AE1" t="s">
        <v>171</v>
      </c>
      <c r="AF1" t="s">
        <v>172</v>
      </c>
      <c r="AG1" t="s">
        <v>173</v>
      </c>
      <c r="AH1" t="s">
        <v>174</v>
      </c>
      <c r="AI1" t="s">
        <v>175</v>
      </c>
      <c r="AJ1" t="s">
        <v>176</v>
      </c>
      <c r="AK1" t="s">
        <v>177</v>
      </c>
      <c r="AL1" t="s">
        <v>178</v>
      </c>
      <c r="AM1" t="s">
        <v>95</v>
      </c>
      <c r="AN1" t="s">
        <v>96</v>
      </c>
      <c r="AO1" t="s">
        <v>97</v>
      </c>
      <c r="AP1" t="s">
        <v>98</v>
      </c>
    </row>
    <row r="2" spans="1:75">
      <c r="A2" t="str">
        <f>'HDL-LDL'!$A$14</f>
        <v>BF-C</v>
      </c>
      <c r="B2" t="str">
        <f>'HDL-LDL'!$C$6</f>
        <v>0723</v>
      </c>
      <c r="C2">
        <f>'HDL-LDL'!$C$5</f>
        <v>0</v>
      </c>
      <c r="D2" t="str">
        <f>'HDL-LDL'!$C$14</f>
        <v>CS01</v>
      </c>
      <c r="E2">
        <f>'HDL-LDL'!$E$14</f>
        <v>0</v>
      </c>
      <c r="F2">
        <f>'HDL-LDL'!$E$30</f>
        <v>0</v>
      </c>
      <c r="I2" s="101"/>
      <c r="J2" s="101"/>
      <c r="K2" s="101">
        <f>'HDL-LDL'!H14</f>
        <v>0</v>
      </c>
      <c r="L2" s="101">
        <f>'HDL-LDL'!I14</f>
        <v>0</v>
      </c>
      <c r="M2" s="101">
        <f>'HDL-LDL'!H15</f>
        <v>0</v>
      </c>
      <c r="N2" s="101">
        <f>'HDL-LDL'!I15</f>
        <v>0</v>
      </c>
      <c r="O2" s="101">
        <f>'HDL-LDL'!H30</f>
        <v>0</v>
      </c>
      <c r="P2" s="101">
        <f>'HDL-LDL'!I30</f>
        <v>0</v>
      </c>
      <c r="Q2" s="101">
        <f>'HDL-LDL'!H31</f>
        <v>0</v>
      </c>
      <c r="R2" s="101">
        <f>'HDL-LDL'!I31</f>
        <v>0</v>
      </c>
      <c r="AL2" s="101"/>
      <c r="AM2" s="101" t="str">
        <f>'HDL-LDL'!$C$7</f>
        <v>mg/dL</v>
      </c>
      <c r="AN2" s="101"/>
      <c r="AO2" s="101"/>
      <c r="AP2" s="101"/>
      <c r="AQ2" s="101"/>
      <c r="AR2" s="101"/>
      <c r="AS2" s="101"/>
      <c r="AT2" s="101"/>
      <c r="BP2" s="101"/>
      <c r="BQ2" s="101"/>
      <c r="BR2" s="101"/>
      <c r="BS2" s="101"/>
      <c r="BT2" s="101"/>
      <c r="BU2" s="101"/>
      <c r="BV2" s="101"/>
      <c r="BW2" s="101"/>
    </row>
    <row r="3" spans="1:75">
      <c r="A3" t="str">
        <f>'HDL-LDL'!$A$14</f>
        <v>BF-C</v>
      </c>
      <c r="B3" t="str">
        <f>'HDL-LDL'!$C$6</f>
        <v>0723</v>
      </c>
      <c r="C3">
        <f>'HDL-LDL'!$C$5</f>
        <v>0</v>
      </c>
      <c r="D3" t="str">
        <f>'HDL-LDL'!$C$16</f>
        <v>CS02</v>
      </c>
      <c r="E3">
        <f>'HDL-LDL'!$E$16</f>
        <v>0</v>
      </c>
      <c r="F3">
        <f>'HDL-LDL'!$E$32</f>
        <v>0</v>
      </c>
      <c r="I3" s="101"/>
      <c r="J3" s="101"/>
      <c r="K3" s="101">
        <f>'HDL-LDL'!H16</f>
        <v>0</v>
      </c>
      <c r="L3" s="101">
        <f>'HDL-LDL'!I16</f>
        <v>0</v>
      </c>
      <c r="M3" s="101">
        <f>'HDL-LDL'!H17</f>
        <v>0</v>
      </c>
      <c r="N3" s="101">
        <f>'HDL-LDL'!I17</f>
        <v>0</v>
      </c>
      <c r="O3" s="101">
        <f>'HDL-LDL'!H32</f>
        <v>0</v>
      </c>
      <c r="P3" s="101">
        <f>'HDL-LDL'!I32</f>
        <v>0</v>
      </c>
      <c r="Q3" s="101">
        <f>'HDL-LDL'!H33</f>
        <v>0</v>
      </c>
      <c r="R3" s="101">
        <f>'HDL-LDL'!I33</f>
        <v>0</v>
      </c>
      <c r="AL3" s="101"/>
      <c r="AM3" s="101" t="str">
        <f>'HDL-LDL'!$C$7</f>
        <v>mg/dL</v>
      </c>
      <c r="AN3" s="101"/>
      <c r="AO3" s="101"/>
      <c r="AP3" s="101"/>
      <c r="AQ3" s="101"/>
      <c r="AR3" s="101"/>
      <c r="AS3" s="101"/>
      <c r="AT3" s="101"/>
      <c r="BP3" s="101"/>
      <c r="BQ3" s="101"/>
      <c r="BR3" s="101"/>
      <c r="BS3" s="101"/>
      <c r="BT3" s="101"/>
      <c r="BU3" s="101"/>
      <c r="BV3" s="101"/>
      <c r="BW3" s="101"/>
    </row>
    <row r="4" spans="1:75">
      <c r="A4" t="str">
        <f>'HDL-LDL'!$A$14</f>
        <v>BF-C</v>
      </c>
      <c r="B4" t="str">
        <f>'HDL-LDL'!$C$6</f>
        <v>0723</v>
      </c>
      <c r="C4">
        <f>'HDL-LDL'!$C$5</f>
        <v>0</v>
      </c>
      <c r="D4" t="str">
        <f>'HDL-LDL'!$C$18</f>
        <v>CS03</v>
      </c>
      <c r="E4">
        <f>'HDL-LDL'!$E$18</f>
        <v>0</v>
      </c>
      <c r="F4">
        <f>'HDL-LDL'!$E$34</f>
        <v>0</v>
      </c>
      <c r="I4" s="101"/>
      <c r="J4" s="101"/>
      <c r="K4" s="101">
        <f>'HDL-LDL'!H18</f>
        <v>0</v>
      </c>
      <c r="L4" s="101">
        <f>'HDL-LDL'!I18</f>
        <v>0</v>
      </c>
      <c r="M4" s="101">
        <f>'HDL-LDL'!H19</f>
        <v>0</v>
      </c>
      <c r="N4" s="101">
        <f>'HDL-LDL'!I19</f>
        <v>0</v>
      </c>
      <c r="O4" s="101">
        <f>'HDL-LDL'!H34</f>
        <v>0</v>
      </c>
      <c r="P4" s="101">
        <f>'HDL-LDL'!I34</f>
        <v>0</v>
      </c>
      <c r="Q4" s="101">
        <f>'HDL-LDL'!H35</f>
        <v>0</v>
      </c>
      <c r="R4" s="101">
        <f>'HDL-LDL'!I35</f>
        <v>0</v>
      </c>
      <c r="AL4" s="101"/>
      <c r="AM4" s="101" t="str">
        <f>'HDL-LDL'!$C$7</f>
        <v>mg/dL</v>
      </c>
      <c r="AN4" s="101"/>
      <c r="AO4" s="101"/>
      <c r="AP4" s="101"/>
      <c r="AQ4" s="101"/>
      <c r="AR4" s="101"/>
      <c r="AS4" s="101"/>
      <c r="AT4" s="101"/>
      <c r="BP4" s="101"/>
      <c r="BQ4" s="101"/>
      <c r="BR4" s="101"/>
      <c r="BS4" s="101"/>
      <c r="BT4" s="101"/>
      <c r="BU4" s="101"/>
      <c r="BV4" s="101"/>
      <c r="BW4" s="101"/>
    </row>
    <row r="5" spans="1:75">
      <c r="A5" t="str">
        <f>'HDL-LDL'!$A$16</f>
        <v>HDL-C</v>
      </c>
      <c r="B5" t="str">
        <f>'HDL-LDL'!$C$6</f>
        <v>0723</v>
      </c>
      <c r="C5">
        <f>'HDL-LDL'!$C$5</f>
        <v>0</v>
      </c>
      <c r="D5" t="str">
        <f>'HDL-LDL'!$C$14</f>
        <v>CS01</v>
      </c>
      <c r="E5">
        <f>'HDL-LDL'!$E$14</f>
        <v>0</v>
      </c>
      <c r="F5">
        <f>'HDL-LDL'!$E$30</f>
        <v>0</v>
      </c>
      <c r="K5" s="101">
        <f>ExportHDL!K8</f>
        <v>0</v>
      </c>
      <c r="L5" s="101">
        <f>ExportHDL!L8</f>
        <v>0</v>
      </c>
      <c r="M5" s="101">
        <f>ExportHDL!M8</f>
        <v>0</v>
      </c>
      <c r="N5" s="101">
        <f>ExportHDL!N8</f>
        <v>0</v>
      </c>
      <c r="O5" s="101">
        <f>ExportHDL!O8</f>
        <v>0</v>
      </c>
      <c r="P5" s="101">
        <f>ExportHDL!P8</f>
        <v>0</v>
      </c>
      <c r="Q5" s="101">
        <f>ExportHDL!Q8</f>
        <v>0</v>
      </c>
      <c r="R5" s="101">
        <f>ExportHDL!R8</f>
        <v>0</v>
      </c>
      <c r="AL5" s="101"/>
      <c r="AM5" t="str">
        <f>'HDL-LDL'!$C$7</f>
        <v>mg/dL</v>
      </c>
      <c r="AN5" s="101"/>
      <c r="AO5" s="101"/>
      <c r="AP5" s="101"/>
      <c r="AQ5" s="101"/>
      <c r="AR5" s="101"/>
      <c r="AS5" s="101"/>
      <c r="AT5" s="101"/>
      <c r="BP5" s="101"/>
      <c r="BQ5" s="101"/>
      <c r="BR5" s="101"/>
      <c r="BS5" s="101"/>
      <c r="BT5" s="101"/>
      <c r="BU5" s="101"/>
      <c r="BV5" s="101"/>
      <c r="BW5" s="101"/>
    </row>
    <row r="6" spans="1:75">
      <c r="A6" t="str">
        <f>'HDL-LDL'!$A$16</f>
        <v>HDL-C</v>
      </c>
      <c r="B6" t="str">
        <f>'HDL-LDL'!$C$6</f>
        <v>0723</v>
      </c>
      <c r="C6">
        <f>'HDL-LDL'!$C$5</f>
        <v>0</v>
      </c>
      <c r="D6" t="str">
        <f>'HDL-LDL'!$C$16</f>
        <v>CS02</v>
      </c>
      <c r="E6">
        <f>'HDL-LDL'!$E$16</f>
        <v>0</v>
      </c>
      <c r="F6">
        <f>'HDL-LDL'!$E$32</f>
        <v>0</v>
      </c>
      <c r="K6" s="101">
        <f>ExportHDL!K9</f>
        <v>0</v>
      </c>
      <c r="L6" s="101">
        <f>ExportHDL!L9</f>
        <v>0</v>
      </c>
      <c r="M6" s="101">
        <f>ExportHDL!M9</f>
        <v>0</v>
      </c>
      <c r="N6" s="101">
        <f>ExportHDL!N9</f>
        <v>0</v>
      </c>
      <c r="O6" s="101">
        <f>ExportHDL!O9</f>
        <v>0</v>
      </c>
      <c r="P6" s="101">
        <f>ExportHDL!P9</f>
        <v>0</v>
      </c>
      <c r="Q6" s="101">
        <f>ExportHDL!Q9</f>
        <v>0</v>
      </c>
      <c r="R6" s="101">
        <f>ExportHDL!R9</f>
        <v>0</v>
      </c>
      <c r="AL6" s="101"/>
      <c r="AM6" t="str">
        <f>'HDL-LDL'!$C$7</f>
        <v>mg/dL</v>
      </c>
      <c r="AN6" s="101"/>
      <c r="AO6" s="101"/>
      <c r="AP6" s="101"/>
      <c r="AQ6" s="101"/>
      <c r="AR6" s="101"/>
      <c r="AS6" s="101"/>
      <c r="AT6" s="101"/>
      <c r="BP6" s="101"/>
      <c r="BQ6" s="101"/>
      <c r="BR6" s="101"/>
      <c r="BS6" s="101"/>
      <c r="BT6" s="101"/>
      <c r="BU6" s="101"/>
      <c r="BV6" s="101"/>
      <c r="BW6" s="101"/>
    </row>
    <row r="7" spans="1:75">
      <c r="A7" t="str">
        <f>'HDL-LDL'!$A$16</f>
        <v>HDL-C</v>
      </c>
      <c r="B7" t="str">
        <f>'HDL-LDL'!$C$6</f>
        <v>0723</v>
      </c>
      <c r="C7">
        <f>'HDL-LDL'!$C$5</f>
        <v>0</v>
      </c>
      <c r="D7" t="str">
        <f>'HDL-LDL'!$C$18</f>
        <v>CS03</v>
      </c>
      <c r="E7">
        <f>'HDL-LDL'!$E$18</f>
        <v>0</v>
      </c>
      <c r="F7">
        <f>'HDL-LDL'!$E$34</f>
        <v>0</v>
      </c>
      <c r="K7" s="101">
        <f>ExportHDL!K10</f>
        <v>0</v>
      </c>
      <c r="L7" s="101">
        <f>ExportHDL!L10</f>
        <v>0</v>
      </c>
      <c r="M7" s="101">
        <f>ExportHDL!M10</f>
        <v>0</v>
      </c>
      <c r="N7" s="101">
        <f>ExportHDL!N10</f>
        <v>0</v>
      </c>
      <c r="O7" s="101">
        <f>ExportHDL!O10</f>
        <v>0</v>
      </c>
      <c r="P7" s="101">
        <f>ExportHDL!P10</f>
        <v>0</v>
      </c>
      <c r="Q7" s="101">
        <f>ExportHDL!Q10</f>
        <v>0</v>
      </c>
      <c r="R7" s="101">
        <f>ExportHDL!R10</f>
        <v>0</v>
      </c>
      <c r="AM7" t="str">
        <f>'HDL-LDL'!$C$7</f>
        <v>mg/dL</v>
      </c>
    </row>
    <row r="8" spans="1:75">
      <c r="A8" t="str">
        <f>'HDL-LDL'!$A$18</f>
        <v>LDL-C</v>
      </c>
      <c r="B8" t="str">
        <f>'HDL-LDL'!$C$6</f>
        <v>0723</v>
      </c>
      <c r="C8">
        <f>'HDL-LDL'!$C$5</f>
        <v>0</v>
      </c>
      <c r="D8" t="str">
        <f>'HDL-LDL'!$C$14</f>
        <v>CS01</v>
      </c>
      <c r="E8">
        <f>'HDL-LDL'!$E$14</f>
        <v>0</v>
      </c>
      <c r="F8">
        <f>'HDL-LDL'!$E$30</f>
        <v>0</v>
      </c>
      <c r="K8" s="101">
        <f>'HDL-LDL'!L14</f>
        <v>0</v>
      </c>
      <c r="L8" s="101">
        <f>'HDL-LDL'!M14</f>
        <v>0</v>
      </c>
      <c r="M8" s="101">
        <f>'HDL-LDL'!L15</f>
        <v>0</v>
      </c>
      <c r="N8" s="101">
        <f>'HDL-LDL'!M15</f>
        <v>0</v>
      </c>
      <c r="O8" s="101">
        <f>'HDL-LDL'!L30</f>
        <v>0</v>
      </c>
      <c r="P8" s="101">
        <f>'HDL-LDL'!M30</f>
        <v>0</v>
      </c>
      <c r="Q8" s="101">
        <f>'HDL-LDL'!L31</f>
        <v>0</v>
      </c>
      <c r="R8" s="101">
        <f>'HDL-LDL'!M31</f>
        <v>0</v>
      </c>
      <c r="AM8" t="str">
        <f>'HDL-LDL'!$C$7</f>
        <v>mg/dL</v>
      </c>
    </row>
    <row r="9" spans="1:75">
      <c r="A9" t="str">
        <f>'HDL-LDL'!$A$18</f>
        <v>LDL-C</v>
      </c>
      <c r="B9" t="str">
        <f>'HDL-LDL'!$C$6</f>
        <v>0723</v>
      </c>
      <c r="C9">
        <f>'HDL-LDL'!$C$5</f>
        <v>0</v>
      </c>
      <c r="D9" t="str">
        <f>'HDL-LDL'!$C$16</f>
        <v>CS02</v>
      </c>
      <c r="E9">
        <f>'HDL-LDL'!$E$16</f>
        <v>0</v>
      </c>
      <c r="F9">
        <f>'HDL-LDL'!$E$32</f>
        <v>0</v>
      </c>
      <c r="K9" s="101">
        <f>'HDL-LDL'!L16</f>
        <v>0</v>
      </c>
      <c r="L9" s="101">
        <f>'HDL-LDL'!M16</f>
        <v>0</v>
      </c>
      <c r="M9" s="101">
        <f>'HDL-LDL'!L17</f>
        <v>0</v>
      </c>
      <c r="N9" s="101">
        <f>'HDL-LDL'!M17</f>
        <v>0</v>
      </c>
      <c r="O9" s="101">
        <f>'HDL-LDL'!L32</f>
        <v>0</v>
      </c>
      <c r="P9" s="101">
        <f>'HDL-LDL'!M32</f>
        <v>0</v>
      </c>
      <c r="Q9" s="101">
        <f>'HDL-LDL'!L33</f>
        <v>0</v>
      </c>
      <c r="R9" s="101">
        <f>'HDL-LDL'!M33</f>
        <v>0</v>
      </c>
      <c r="AM9" t="str">
        <f>'HDL-LDL'!$C$7</f>
        <v>mg/dL</v>
      </c>
    </row>
    <row r="10" spans="1:75">
      <c r="A10" t="str">
        <f>'HDL-LDL'!$A$18</f>
        <v>LDL-C</v>
      </c>
      <c r="B10" t="str">
        <f>'HDL-LDL'!$C$6</f>
        <v>0723</v>
      </c>
      <c r="C10">
        <f>'HDL-LDL'!$C$5</f>
        <v>0</v>
      </c>
      <c r="D10" t="str">
        <f>'HDL-LDL'!$C$18</f>
        <v>CS03</v>
      </c>
      <c r="E10">
        <f>'HDL-LDL'!$E$18</f>
        <v>0</v>
      </c>
      <c r="F10">
        <f>'HDL-LDL'!$E$34</f>
        <v>0</v>
      </c>
      <c r="K10" s="101">
        <f>'HDL-LDL'!L18</f>
        <v>0</v>
      </c>
      <c r="L10" s="101">
        <f>'HDL-LDL'!M18</f>
        <v>0</v>
      </c>
      <c r="M10" s="101">
        <f>'HDL-LDL'!L19</f>
        <v>0</v>
      </c>
      <c r="N10" s="101">
        <f>'HDL-LDL'!M19</f>
        <v>0</v>
      </c>
      <c r="O10" s="101">
        <f>'HDL-LDL'!L34</f>
        <v>0</v>
      </c>
      <c r="P10" s="101">
        <f>'HDL-LDL'!M34</f>
        <v>0</v>
      </c>
      <c r="Q10" s="101">
        <f>'HDL-LDL'!L35</f>
        <v>0</v>
      </c>
      <c r="R10" s="101">
        <f>'HDL-LDL'!M35</f>
        <v>0</v>
      </c>
      <c r="AM10" t="str">
        <f>'HDL-LDL'!$C$7</f>
        <v>mg/dL</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H6"/>
  <sheetViews>
    <sheetView workbookViewId="0">
      <selection activeCell="N35" sqref="N35"/>
    </sheetView>
  </sheetViews>
  <sheetFormatPr defaultRowHeight="14.45"/>
  <cols>
    <col min="1" max="1" width="17.42578125" customWidth="1"/>
    <col min="8" max="8" width="14.7109375" bestFit="1" customWidth="1"/>
  </cols>
  <sheetData>
    <row r="1" spans="1:8">
      <c r="A1" s="21" t="s">
        <v>23</v>
      </c>
      <c r="B1" s="22" t="s">
        <v>145</v>
      </c>
      <c r="C1" s="22" t="s">
        <v>179</v>
      </c>
      <c r="D1" s="22" t="s">
        <v>137</v>
      </c>
      <c r="E1" s="22" t="s">
        <v>180</v>
      </c>
      <c r="F1" s="22" t="s">
        <v>181</v>
      </c>
      <c r="G1" s="22" t="s">
        <v>182</v>
      </c>
      <c r="H1" s="22" t="s">
        <v>183</v>
      </c>
    </row>
    <row r="2" spans="1:8">
      <c r="B2" s="22"/>
      <c r="C2" s="22"/>
      <c r="D2" s="22"/>
      <c r="E2" s="22"/>
      <c r="F2" s="22"/>
      <c r="G2" s="22"/>
      <c r="H2" s="22"/>
    </row>
    <row r="3" spans="1:8">
      <c r="B3" s="22"/>
      <c r="C3" s="22"/>
      <c r="D3" s="22"/>
      <c r="E3" s="22"/>
      <c r="F3" s="22"/>
      <c r="G3" s="22"/>
      <c r="H3" s="22"/>
    </row>
    <row r="4" spans="1:8">
      <c r="B4" s="22"/>
      <c r="C4" s="22"/>
      <c r="D4" s="22"/>
      <c r="E4" s="22"/>
      <c r="F4" s="22"/>
      <c r="G4" s="22"/>
      <c r="H4" s="22"/>
    </row>
    <row r="5" spans="1:8">
      <c r="B5" s="22"/>
      <c r="C5" s="22"/>
      <c r="D5" s="22"/>
      <c r="E5" s="22"/>
      <c r="F5" s="22"/>
      <c r="G5" s="22"/>
      <c r="H5" s="22"/>
    </row>
    <row r="6" spans="1:8">
      <c r="B6" s="22"/>
      <c r="C6" s="22"/>
      <c r="D6" s="22"/>
      <c r="E6" s="22"/>
      <c r="F6" s="22"/>
      <c r="G6" s="22"/>
      <c r="H6" s="22"/>
    </row>
  </sheetData>
  <customSheetViews>
    <customSheetView guid="{347D7E03-826B-4C27-8973-AB59E7FFF68E}">
      <selection sqref="A1:H13"/>
      <pageMargins left="0" right="0" top="0" bottom="0" header="0" footer="0"/>
    </customSheetView>
    <customSheetView guid="{80A2CA52-7F2C-4B03-980B-13368D480FCF}">
      <selection sqref="A1:H13"/>
      <pageMargins left="0" right="0" top="0" bottom="0" header="0" footer="0"/>
    </customSheetView>
  </customSheetView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
  <sheetViews>
    <sheetView workbookViewId="0"/>
  </sheetViews>
  <sheetFormatPr defaultRowHeight="14.45"/>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dimension ref="A1:H20"/>
  <sheetViews>
    <sheetView workbookViewId="0">
      <selection sqref="A1:A3"/>
    </sheetView>
  </sheetViews>
  <sheetFormatPr defaultColWidth="9.140625" defaultRowHeight="12.6"/>
  <cols>
    <col min="1" max="16384" width="9.140625" style="25"/>
  </cols>
  <sheetData>
    <row r="1" spans="1:8">
      <c r="A1" s="23">
        <f ca="1">TODAY()</f>
        <v>46045</v>
      </c>
      <c r="B1" s="24" t="str">
        <f>IF(WEEKDAY(DATE(CalYear,MATCH($A$4,CalMonths,0),1))=1,DATE(CalYear,MATCH($A$4,CalMonths,0),1),"")</f>
        <v/>
      </c>
      <c r="C1" s="24" t="str">
        <f>IF(B1&lt;&gt;"",B1+1,IF(WEEKDAY(DATE(CalYear,MATCH($A$4,CalMonths,0),1))=2,DATE(CalYear,MATCH($A$4,CalMonths,0),1),""))</f>
        <v/>
      </c>
      <c r="D1" s="24" t="str">
        <f>IF(C1&lt;&gt;"",C1+1,IF(WEEKDAY(DATE(CalYear,MATCH($A$4,CalMonths,0),1))=3,DATE(CalYear,MATCH($A$4,CalMonths,0),1),""))</f>
        <v/>
      </c>
      <c r="E1" s="24">
        <f>IF(D1&lt;&gt;"",D1+1,IF(WEEKDAY(DATE(CalYear,MATCH($A$4,CalMonths,0),1))=4,DATE(CalYear,MATCH($A$4,CalMonths,0),1),""))</f>
        <v>44986</v>
      </c>
      <c r="F1" s="24">
        <f>IF(E1&lt;&gt;"",E1+1,IF(WEEKDAY(DATE(CalYear,MATCH($A$4,CalMonths,0),1))=5,DATE(CalYear,MATCH($A$4,CalMonths,0),1),""))</f>
        <v>44987</v>
      </c>
      <c r="G1" s="24">
        <f>IF(F1&lt;&gt;"",F1+1,IF(WEEKDAY(DATE(CalYear,MATCH($A$4,CalMonths,0),1))=6,DATE(CalYear,MATCH($A$4,CalMonths,0),1),""))</f>
        <v>44988</v>
      </c>
      <c r="H1" s="24">
        <f>IF(G1&lt;&gt;"",G1+1,IF(WEEKDAY(DATE(CalYear,MATCH($A$4,CalMonths,0),1))=7,DATE(CalYear,MATCH($A$4,CalMonths,0),1),""))</f>
        <v>44989</v>
      </c>
    </row>
    <row r="2" spans="1:8">
      <c r="A2" s="25">
        <v>2023</v>
      </c>
      <c r="B2" s="24">
        <f>H1+1</f>
        <v>44990</v>
      </c>
      <c r="C2" s="24">
        <f t="shared" ref="C2:H2" si="0">B2+1</f>
        <v>44991</v>
      </c>
      <c r="D2" s="24">
        <f t="shared" si="0"/>
        <v>44992</v>
      </c>
      <c r="E2" s="24">
        <f t="shared" si="0"/>
        <v>44993</v>
      </c>
      <c r="F2" s="24">
        <f t="shared" si="0"/>
        <v>44994</v>
      </c>
      <c r="G2" s="24">
        <f t="shared" si="0"/>
        <v>44995</v>
      </c>
      <c r="H2" s="24">
        <f t="shared" si="0"/>
        <v>44996</v>
      </c>
    </row>
    <row r="3" spans="1:8">
      <c r="A3" s="25">
        <v>3</v>
      </c>
      <c r="B3" s="24">
        <f>H2+1</f>
        <v>44997</v>
      </c>
      <c r="C3" s="24">
        <f t="shared" ref="C3:H4" si="1">B3+1</f>
        <v>44998</v>
      </c>
      <c r="D3" s="24">
        <f t="shared" si="1"/>
        <v>44999</v>
      </c>
      <c r="E3" s="24">
        <f t="shared" si="1"/>
        <v>45000</v>
      </c>
      <c r="F3" s="24">
        <f t="shared" si="1"/>
        <v>45001</v>
      </c>
      <c r="G3" s="24">
        <f t="shared" si="1"/>
        <v>45002</v>
      </c>
      <c r="H3" s="24">
        <f t="shared" si="1"/>
        <v>45003</v>
      </c>
    </row>
    <row r="4" spans="1:8">
      <c r="A4" s="25" t="str">
        <f>INDEX(CalMonths,A3,)</f>
        <v>March</v>
      </c>
      <c r="B4" s="24">
        <f>H3+1</f>
        <v>45004</v>
      </c>
      <c r="C4" s="24">
        <f t="shared" si="1"/>
        <v>45005</v>
      </c>
      <c r="D4" s="24">
        <f t="shared" si="1"/>
        <v>45006</v>
      </c>
      <c r="E4" s="24">
        <f t="shared" si="1"/>
        <v>45007</v>
      </c>
      <c r="F4" s="24">
        <f t="shared" si="1"/>
        <v>45008</v>
      </c>
      <c r="G4" s="24">
        <f t="shared" si="1"/>
        <v>45009</v>
      </c>
      <c r="H4" s="24">
        <f t="shared" si="1"/>
        <v>45010</v>
      </c>
    </row>
    <row r="5" spans="1:8">
      <c r="A5" s="25" t="str">
        <f>A4&amp;" "&amp;CalYear</f>
        <v>March 2023</v>
      </c>
      <c r="B5" s="24">
        <f>IF(OR(H4="",MONTH(H4+1)&lt;&gt;$A$3),"",H4+1)</f>
        <v>45011</v>
      </c>
      <c r="C5" s="24">
        <f t="shared" ref="C5:H5" si="2">IFERROR(IF(MONTH(B5+1)&lt;&gt;$A$3,"",B5+1),"")</f>
        <v>45012</v>
      </c>
      <c r="D5" s="24">
        <f t="shared" si="2"/>
        <v>45013</v>
      </c>
      <c r="E5" s="24">
        <f t="shared" si="2"/>
        <v>45014</v>
      </c>
      <c r="F5" s="24">
        <f t="shared" si="2"/>
        <v>45015</v>
      </c>
      <c r="G5" s="24">
        <f t="shared" si="2"/>
        <v>45016</v>
      </c>
      <c r="H5" s="24" t="str">
        <f t="shared" si="2"/>
        <v/>
      </c>
    </row>
    <row r="6" spans="1:8">
      <c r="A6" s="25">
        <f ca="1">SUM(B6:H6)</f>
        <v>0</v>
      </c>
      <c r="B6" s="24" t="str">
        <f>IFERROR(IF(OR(H5="",MONTH(H5+1)&lt;&gt;$A$3),"",H5+1),"")</f>
        <v/>
      </c>
      <c r="C6" s="24" t="str">
        <f ca="1">IFERROR(F(MONTH(I5+1)&lt;&gt;$A$3,"",I5+1),"")</f>
        <v/>
      </c>
      <c r="D6" s="24" t="str">
        <f ca="1">IFERROR(F(MONTH(J5+1)&lt;&gt;$A$3,"",J5+1),"")</f>
        <v/>
      </c>
      <c r="E6" s="24" t="str">
        <f ca="1">IFERROR(F(MONTH(K5+1)&lt;&gt;$A$3,"",K5+1),"")</f>
        <v/>
      </c>
      <c r="F6" s="24" t="str">
        <f ca="1">IFERROR(F(MONTH(L5+1)&lt;&gt;$A$3,"",L5+1),"")</f>
        <v/>
      </c>
      <c r="G6" s="24" t="str">
        <f ca="1">IFERROR(F(MONTH(M5+1)&lt;&gt;$A$3,"",M5+1),"")</f>
        <v/>
      </c>
      <c r="H6" s="24" t="str">
        <f ca="1">IFERROR(F(MONTH(N5+1)&lt;&gt;$A$3,"",N5+1),"")</f>
        <v/>
      </c>
    </row>
    <row r="7" spans="1:8">
      <c r="B7" s="25">
        <v>1</v>
      </c>
      <c r="C7" s="25">
        <v>2</v>
      </c>
      <c r="D7" s="25">
        <v>3</v>
      </c>
      <c r="E7" s="25">
        <v>4</v>
      </c>
      <c r="F7" s="25">
        <v>5</v>
      </c>
      <c r="G7" s="25">
        <v>6</v>
      </c>
      <c r="H7" s="25">
        <v>7</v>
      </c>
    </row>
    <row r="8" spans="1:8">
      <c r="A8" s="25" t="s">
        <v>184</v>
      </c>
      <c r="B8" s="25">
        <v>8</v>
      </c>
      <c r="C8" s="25">
        <v>9</v>
      </c>
      <c r="D8" s="25">
        <v>10</v>
      </c>
      <c r="E8" s="25">
        <v>11</v>
      </c>
      <c r="F8" s="25">
        <v>12</v>
      </c>
      <c r="G8" s="25">
        <v>13</v>
      </c>
      <c r="H8" s="25">
        <v>14</v>
      </c>
    </row>
    <row r="9" spans="1:8">
      <c r="A9" s="25" t="s">
        <v>185</v>
      </c>
      <c r="B9" s="25">
        <v>15</v>
      </c>
      <c r="C9" s="25">
        <v>16</v>
      </c>
      <c r="D9" s="25">
        <v>17</v>
      </c>
      <c r="E9" s="25">
        <v>18</v>
      </c>
      <c r="F9" s="25">
        <v>19</v>
      </c>
      <c r="G9" s="25">
        <v>20</v>
      </c>
      <c r="H9" s="25">
        <v>21</v>
      </c>
    </row>
    <row r="10" spans="1:8">
      <c r="A10" s="25" t="s">
        <v>186</v>
      </c>
      <c r="B10" s="25">
        <v>22</v>
      </c>
      <c r="C10" s="25">
        <v>23</v>
      </c>
      <c r="D10" s="25">
        <v>24</v>
      </c>
      <c r="E10" s="25">
        <v>25</v>
      </c>
      <c r="F10" s="25">
        <v>26</v>
      </c>
      <c r="G10" s="25">
        <v>27</v>
      </c>
      <c r="H10" s="25">
        <v>28</v>
      </c>
    </row>
    <row r="11" spans="1:8">
      <c r="A11" s="25" t="s">
        <v>187</v>
      </c>
      <c r="B11" s="25">
        <v>29</v>
      </c>
      <c r="C11" s="25">
        <v>30</v>
      </c>
      <c r="D11" s="25">
        <v>31</v>
      </c>
      <c r="E11" s="25">
        <v>32</v>
      </c>
      <c r="F11" s="25">
        <v>33</v>
      </c>
      <c r="G11" s="25">
        <v>34</v>
      </c>
      <c r="H11" s="25">
        <v>35</v>
      </c>
    </row>
    <row r="12" spans="1:8">
      <c r="A12" s="25" t="s">
        <v>188</v>
      </c>
      <c r="B12" s="25">
        <v>36</v>
      </c>
      <c r="C12" s="25">
        <v>37</v>
      </c>
      <c r="D12" s="25">
        <v>38</v>
      </c>
      <c r="E12" s="25">
        <v>39</v>
      </c>
      <c r="F12" s="25">
        <v>40</v>
      </c>
      <c r="G12" s="25">
        <v>41</v>
      </c>
      <c r="H12" s="25">
        <v>42</v>
      </c>
    </row>
    <row r="13" spans="1:8">
      <c r="A13" s="25" t="s">
        <v>189</v>
      </c>
    </row>
    <row r="14" spans="1:8">
      <c r="A14" s="25" t="s">
        <v>190</v>
      </c>
    </row>
    <row r="15" spans="1:8">
      <c r="A15" s="25" t="s">
        <v>191</v>
      </c>
    </row>
    <row r="16" spans="1:8">
      <c r="A16" s="25" t="s">
        <v>192</v>
      </c>
    </row>
    <row r="17" spans="1:1">
      <c r="A17" s="25" t="s">
        <v>193</v>
      </c>
    </row>
    <row r="18" spans="1:1">
      <c r="A18" s="25" t="s">
        <v>194</v>
      </c>
    </row>
    <row r="19" spans="1:1">
      <c r="A19" s="25" t="s">
        <v>195</v>
      </c>
    </row>
    <row r="20" spans="1:1">
      <c r="A20" s="25" t="str">
        <f ca="1">IFERROR(INDIRECT(ADDRESS(SUMPRODUCT((B1:H6=A1)*ROW(B1:H6))+6,SUMPRODUCT((B1:H6=A1)*COLUMN(B1:H6)),1,1)),"")</f>
        <v/>
      </c>
    </row>
  </sheetData>
  <customSheetViews>
    <customSheetView guid="{347D7E03-826B-4C27-8973-AB59E7FFF68E}" state="veryHidden">
      <selection sqref="A1:A3"/>
      <pageMargins left="0" right="0" top="0" bottom="0" header="0" footer="0"/>
    </customSheetView>
    <customSheetView guid="{80A2CA52-7F2C-4B03-980B-13368D480FCF}" state="veryHidden">
      <selection sqref="A1:A3"/>
      <pageMargins left="0" right="0" top="0" bottom="0" header="0" footer="0"/>
    </customSheetView>
  </customSheetView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R50"/>
  <sheetViews>
    <sheetView view="pageBreakPreview" zoomScale="80" zoomScaleNormal="40" zoomScaleSheetLayoutView="80" workbookViewId="0">
      <selection activeCell="E10" sqref="E10:E45"/>
    </sheetView>
  </sheetViews>
  <sheetFormatPr defaultColWidth="9.140625" defaultRowHeight="14.45"/>
  <cols>
    <col min="1" max="1" width="3" style="1" customWidth="1"/>
    <col min="2" max="2" width="11.140625" style="1" bestFit="1" customWidth="1"/>
    <col min="3" max="3" width="16.42578125" style="1" bestFit="1" customWidth="1"/>
    <col min="4" max="4" width="10.85546875" style="1" customWidth="1"/>
    <col min="5" max="5" width="16" style="1" bestFit="1" customWidth="1"/>
    <col min="6" max="6" width="3.5703125" style="1" customWidth="1"/>
    <col min="7" max="13" width="5.7109375" style="1" customWidth="1"/>
    <col min="14" max="14" width="3.140625" style="1" customWidth="1"/>
    <col min="15" max="15" width="3.5703125" style="1" customWidth="1"/>
    <col min="16" max="16" width="11.140625" style="1" customWidth="1"/>
    <col min="17" max="17" width="14.5703125" style="1" customWidth="1"/>
    <col min="18" max="18" width="11.28515625" style="1" customWidth="1"/>
    <col min="19" max="19" width="14.42578125" style="1" customWidth="1"/>
    <col min="20" max="20" width="6.140625" style="1" customWidth="1"/>
    <col min="21" max="27" width="5.85546875" style="1" customWidth="1"/>
    <col min="28" max="28" width="5.5703125" style="1" customWidth="1"/>
    <col min="29" max="29" width="7.85546875" style="1" customWidth="1"/>
    <col min="30" max="30" width="14.28515625" style="1" customWidth="1"/>
    <col min="31" max="31" width="8.7109375" style="1" bestFit="1" customWidth="1"/>
    <col min="32" max="32" width="14.85546875" style="1" bestFit="1" customWidth="1"/>
    <col min="33" max="33" width="15.5703125" style="1" customWidth="1"/>
    <col min="34" max="34" width="3.28515625" style="1" customWidth="1"/>
    <col min="35" max="38" width="3.7109375" style="1" bestFit="1" customWidth="1"/>
    <col min="39" max="39" width="3.7109375" style="1" customWidth="1"/>
    <col min="40" max="41" width="6" style="1" customWidth="1"/>
    <col min="42" max="42" width="10.85546875" style="1" customWidth="1"/>
    <col min="43" max="43" width="6" style="1" customWidth="1"/>
    <col min="44" max="44" width="11.140625" style="1" customWidth="1"/>
    <col min="45" max="45" width="12" style="1" bestFit="1" customWidth="1"/>
    <col min="46" max="46" width="11" style="1" customWidth="1"/>
    <col min="47" max="47" width="13" style="1" customWidth="1"/>
    <col min="48" max="48" width="6.7109375" style="1" customWidth="1"/>
    <col min="49" max="55" width="5.7109375" style="1" customWidth="1"/>
    <col min="56" max="56" width="5.85546875" style="1" customWidth="1"/>
    <col min="57" max="57" width="4.28515625" style="1" customWidth="1"/>
    <col min="58" max="58" width="11" style="1" customWidth="1"/>
    <col min="59" max="59" width="12" style="1" bestFit="1" customWidth="1"/>
    <col min="60" max="60" width="9.140625" style="1"/>
    <col min="61" max="61" width="13.42578125" style="1" customWidth="1"/>
    <col min="62" max="62" width="9.140625" style="1"/>
    <col min="63" max="67" width="5.85546875" style="1" customWidth="1"/>
    <col min="68" max="69" width="5.42578125" style="1" customWidth="1"/>
    <col min="70" max="70" width="4.42578125" style="1" customWidth="1"/>
    <col min="71" max="16384" width="9.140625" style="1"/>
  </cols>
  <sheetData>
    <row r="1" spans="1:70" ht="15" thickBot="1">
      <c r="A1" s="72"/>
      <c r="B1" s="43"/>
      <c r="C1" s="43"/>
      <c r="D1" s="43"/>
      <c r="E1" s="43"/>
      <c r="F1" s="43"/>
      <c r="G1" s="43"/>
      <c r="H1" s="43"/>
      <c r="I1" s="43"/>
      <c r="J1" s="43"/>
      <c r="K1" s="43"/>
      <c r="L1" s="43"/>
      <c r="M1" s="43"/>
      <c r="N1" s="73"/>
      <c r="O1" s="72"/>
      <c r="P1" s="43"/>
      <c r="Q1" s="43"/>
      <c r="R1" s="43"/>
      <c r="S1" s="43"/>
      <c r="T1" s="43"/>
      <c r="U1" s="43"/>
      <c r="V1" s="43"/>
      <c r="W1" s="43"/>
      <c r="X1" s="43"/>
      <c r="Y1" s="43"/>
      <c r="Z1" s="43"/>
      <c r="AA1" s="43"/>
      <c r="AB1" s="73"/>
      <c r="AC1" s="72"/>
      <c r="AD1" s="43"/>
      <c r="AE1" s="43"/>
      <c r="AF1" s="43"/>
      <c r="AG1" s="43"/>
      <c r="AH1" s="43"/>
      <c r="AI1" s="43"/>
      <c r="AJ1" s="43"/>
      <c r="AK1" s="43"/>
      <c r="AL1" s="43"/>
      <c r="AM1" s="43"/>
      <c r="AN1" s="43"/>
      <c r="AO1" s="43"/>
      <c r="AP1" s="73"/>
      <c r="AQ1" s="72"/>
      <c r="AR1" s="43"/>
      <c r="AS1" s="43"/>
      <c r="AT1" s="43"/>
      <c r="AU1" s="43"/>
      <c r="AV1" s="43"/>
      <c r="AW1" s="43"/>
      <c r="AX1" s="43"/>
      <c r="AY1" s="43"/>
      <c r="AZ1" s="43"/>
      <c r="BA1" s="43"/>
      <c r="BB1" s="43"/>
      <c r="BC1" s="43"/>
      <c r="BD1" s="73"/>
      <c r="BE1" s="72"/>
      <c r="BF1" s="43"/>
      <c r="BG1" s="43"/>
      <c r="BH1" s="43"/>
      <c r="BI1" s="43"/>
      <c r="BJ1" s="43"/>
      <c r="BK1" s="43"/>
      <c r="BL1" s="43"/>
      <c r="BM1" s="43"/>
      <c r="BN1" s="43"/>
      <c r="BO1" s="43"/>
      <c r="BP1" s="43"/>
      <c r="BQ1" s="43"/>
      <c r="BR1" s="73"/>
    </row>
    <row r="2" spans="1:70" s="89" customFormat="1" ht="26.45" thickBot="1">
      <c r="A2" s="87"/>
      <c r="B2" s="140" t="s">
        <v>15</v>
      </c>
      <c r="C2" s="141"/>
      <c r="D2" s="141"/>
      <c r="E2" s="141"/>
      <c r="F2" s="141"/>
      <c r="G2" s="141"/>
      <c r="H2" s="141"/>
      <c r="I2" s="141"/>
      <c r="J2" s="141"/>
      <c r="K2" s="141"/>
      <c r="L2" s="141"/>
      <c r="M2" s="142"/>
      <c r="N2" s="88"/>
      <c r="O2" s="87"/>
      <c r="P2" s="140" t="s">
        <v>15</v>
      </c>
      <c r="Q2" s="141"/>
      <c r="R2" s="141"/>
      <c r="S2" s="141"/>
      <c r="T2" s="141"/>
      <c r="U2" s="141"/>
      <c r="V2" s="141"/>
      <c r="W2" s="141"/>
      <c r="X2" s="141"/>
      <c r="Y2" s="141"/>
      <c r="Z2" s="141"/>
      <c r="AA2" s="142"/>
      <c r="AB2" s="88"/>
      <c r="AC2" s="87"/>
      <c r="AD2" s="140" t="s">
        <v>15</v>
      </c>
      <c r="AE2" s="141"/>
      <c r="AF2" s="141"/>
      <c r="AG2" s="141"/>
      <c r="AH2" s="141"/>
      <c r="AI2" s="141"/>
      <c r="AJ2" s="141"/>
      <c r="AK2" s="141"/>
      <c r="AL2" s="141"/>
      <c r="AM2" s="141"/>
      <c r="AN2" s="141"/>
      <c r="AO2" s="142"/>
      <c r="AP2" s="88"/>
      <c r="AQ2" s="87"/>
      <c r="AR2" s="140" t="s">
        <v>15</v>
      </c>
      <c r="AS2" s="141"/>
      <c r="AT2" s="141"/>
      <c r="AU2" s="141"/>
      <c r="AV2" s="141"/>
      <c r="AW2" s="141"/>
      <c r="AX2" s="141"/>
      <c r="AY2" s="141"/>
      <c r="AZ2" s="141"/>
      <c r="BA2" s="141"/>
      <c r="BB2" s="141"/>
      <c r="BC2" s="142"/>
      <c r="BD2" s="88"/>
      <c r="BE2" s="87"/>
      <c r="BF2" s="140" t="s">
        <v>15</v>
      </c>
      <c r="BG2" s="141"/>
      <c r="BH2" s="141"/>
      <c r="BI2" s="141"/>
      <c r="BJ2" s="141"/>
      <c r="BK2" s="141"/>
      <c r="BL2" s="141"/>
      <c r="BM2" s="141"/>
      <c r="BN2" s="141"/>
      <c r="BO2" s="141"/>
      <c r="BP2" s="141"/>
      <c r="BQ2" s="142"/>
      <c r="BR2" s="88"/>
    </row>
    <row r="3" spans="1:70" s="93" customFormat="1" ht="15" customHeight="1">
      <c r="A3" s="90"/>
      <c r="B3" s="91"/>
      <c r="C3" s="91"/>
      <c r="D3" s="91"/>
      <c r="E3" s="91"/>
      <c r="F3" s="91"/>
      <c r="G3" s="91"/>
      <c r="H3" s="91"/>
      <c r="I3" s="91"/>
      <c r="J3" s="91"/>
      <c r="K3" s="91"/>
      <c r="L3" s="91"/>
      <c r="M3" s="91"/>
      <c r="N3" s="92"/>
      <c r="O3" s="90"/>
      <c r="P3" s="91"/>
      <c r="Q3" s="91"/>
      <c r="R3" s="91"/>
      <c r="S3" s="91"/>
      <c r="T3" s="91"/>
      <c r="U3" s="91"/>
      <c r="V3" s="91"/>
      <c r="W3" s="91"/>
      <c r="X3" s="91"/>
      <c r="Y3" s="91"/>
      <c r="Z3" s="91"/>
      <c r="AA3" s="91"/>
      <c r="AB3" s="92"/>
      <c r="AC3" s="90"/>
      <c r="AD3" s="91"/>
      <c r="AE3" s="91"/>
      <c r="AF3" s="91"/>
      <c r="AG3" s="91"/>
      <c r="AH3" s="91"/>
      <c r="AI3" s="91"/>
      <c r="AJ3" s="91"/>
      <c r="AK3" s="91"/>
      <c r="AL3" s="91"/>
      <c r="AM3" s="91"/>
      <c r="AN3" s="91"/>
      <c r="AO3" s="91"/>
      <c r="AP3" s="92"/>
      <c r="AQ3" s="90"/>
      <c r="AR3" s="91"/>
      <c r="AS3" s="91"/>
      <c r="AT3" s="91"/>
      <c r="AU3" s="91"/>
      <c r="AV3" s="91"/>
      <c r="AW3" s="91"/>
      <c r="AX3" s="91"/>
      <c r="AY3" s="91"/>
      <c r="AZ3" s="91"/>
      <c r="BA3" s="91"/>
      <c r="BB3" s="91"/>
      <c r="BC3" s="91"/>
      <c r="BD3" s="92"/>
      <c r="BE3" s="90"/>
      <c r="BF3" s="91"/>
      <c r="BG3" s="91"/>
      <c r="BH3" s="91"/>
      <c r="BI3" s="91"/>
      <c r="BJ3" s="91"/>
      <c r="BK3" s="91"/>
      <c r="BL3" s="91"/>
      <c r="BM3" s="91"/>
      <c r="BN3" s="91"/>
      <c r="BO3" s="91"/>
      <c r="BP3" s="91"/>
      <c r="BQ3" s="91"/>
      <c r="BR3" s="92"/>
    </row>
    <row r="4" spans="1:70" s="97" customFormat="1" ht="15.6">
      <c r="A4" s="94"/>
      <c r="B4" s="95" t="s">
        <v>6</v>
      </c>
      <c r="C4" s="96">
        <f>'General Infomation'!$C$8</f>
        <v>0</v>
      </c>
      <c r="N4" s="98"/>
      <c r="O4" s="94"/>
      <c r="P4" s="95" t="s">
        <v>6</v>
      </c>
      <c r="Q4" s="96">
        <f>'General Infomation'!$C$8</f>
        <v>0</v>
      </c>
      <c r="AB4" s="98"/>
      <c r="AC4" s="94"/>
      <c r="AD4" s="95" t="s">
        <v>6</v>
      </c>
      <c r="AE4" s="96">
        <f>'General Infomation'!$C$8</f>
        <v>0</v>
      </c>
      <c r="AP4" s="98"/>
      <c r="AQ4" s="94"/>
      <c r="AR4" s="95" t="s">
        <v>6</v>
      </c>
      <c r="AS4" s="96">
        <f>'General Infomation'!$C$8</f>
        <v>0</v>
      </c>
      <c r="BD4" s="98"/>
      <c r="BE4" s="94"/>
      <c r="BF4" s="95" t="s">
        <v>6</v>
      </c>
      <c r="BG4" s="96">
        <f>'General Infomation'!$C$8</f>
        <v>0</v>
      </c>
      <c r="BR4" s="98"/>
    </row>
    <row r="5" spans="1:70" s="97" customFormat="1" ht="15.6">
      <c r="A5" s="94"/>
      <c r="B5" s="95" t="s">
        <v>16</v>
      </c>
      <c r="C5" s="96" t="str">
        <f>'General Infomation'!$C$9</f>
        <v>0723</v>
      </c>
      <c r="E5" s="93"/>
      <c r="N5" s="98"/>
      <c r="O5" s="94"/>
      <c r="P5" s="95" t="s">
        <v>16</v>
      </c>
      <c r="Q5" s="96" t="str">
        <f>'General Infomation'!$C$9</f>
        <v>0723</v>
      </c>
      <c r="AB5" s="98"/>
      <c r="AC5" s="94"/>
      <c r="AD5" s="95" t="s">
        <v>16</v>
      </c>
      <c r="AE5" s="96" t="str">
        <f>'General Infomation'!$C$9</f>
        <v>0723</v>
      </c>
      <c r="AP5" s="98"/>
      <c r="AQ5" s="94"/>
      <c r="AR5" s="95" t="s">
        <v>16</v>
      </c>
      <c r="AS5" s="96" t="str">
        <f>'General Infomation'!$C$9</f>
        <v>0723</v>
      </c>
      <c r="BD5" s="98"/>
      <c r="BE5" s="94"/>
      <c r="BF5" s="95" t="s">
        <v>16</v>
      </c>
      <c r="BG5" s="96" t="str">
        <f>'General Infomation'!$C$9</f>
        <v>0723</v>
      </c>
      <c r="BR5" s="98"/>
    </row>
    <row r="6" spans="1:70" s="97" customFormat="1" ht="30.95">
      <c r="A6" s="94"/>
      <c r="B6" s="95" t="s">
        <v>17</v>
      </c>
      <c r="C6" s="96" t="s">
        <v>18</v>
      </c>
      <c r="N6" s="98"/>
      <c r="O6" s="94"/>
      <c r="P6" s="95" t="s">
        <v>17</v>
      </c>
      <c r="Q6" s="103" t="s">
        <v>19</v>
      </c>
      <c r="AB6" s="98"/>
      <c r="AC6" s="94"/>
      <c r="AD6" s="95" t="s">
        <v>17</v>
      </c>
      <c r="AE6" s="96" t="s">
        <v>20</v>
      </c>
      <c r="AP6" s="98"/>
      <c r="AQ6" s="94"/>
      <c r="AR6" s="95" t="s">
        <v>17</v>
      </c>
      <c r="AS6" s="96" t="s">
        <v>21</v>
      </c>
      <c r="BD6" s="98"/>
      <c r="BE6" s="94"/>
      <c r="BF6" s="95" t="s">
        <v>17</v>
      </c>
      <c r="BG6" s="96" t="s">
        <v>21</v>
      </c>
      <c r="BR6" s="98"/>
    </row>
    <row r="7" spans="1:70" s="97" customFormat="1" ht="15.6">
      <c r="A7" s="94"/>
      <c r="N7" s="98"/>
      <c r="O7" s="94"/>
      <c r="AB7" s="98"/>
      <c r="AC7" s="94"/>
      <c r="AP7" s="98"/>
      <c r="AQ7" s="94"/>
      <c r="BD7" s="98"/>
      <c r="BE7" s="94"/>
      <c r="BR7" s="98"/>
    </row>
    <row r="8" spans="1:70" s="97" customFormat="1" ht="15.75" customHeight="1">
      <c r="A8" s="94"/>
      <c r="B8" s="152" t="s">
        <v>22</v>
      </c>
      <c r="C8" s="153" t="s">
        <v>23</v>
      </c>
      <c r="D8" s="150" t="s">
        <v>24</v>
      </c>
      <c r="E8" s="99" t="str">
        <f>CONCATENATE('General Infomation'!C8," ", 'General Infomation'!C9)</f>
        <v xml:space="preserve"> 0723</v>
      </c>
      <c r="G8" s="149" t="str">
        <f>CONCATENATE(E9," Box Orientation")</f>
        <v>TC TG HDL-DCM Box Orientation</v>
      </c>
      <c r="H8" s="149"/>
      <c r="I8" s="149"/>
      <c r="J8" s="149"/>
      <c r="K8" s="149"/>
      <c r="L8" s="149"/>
      <c r="M8" s="149"/>
      <c r="N8" s="98"/>
      <c r="O8" s="94"/>
      <c r="P8" s="152" t="s">
        <v>22</v>
      </c>
      <c r="Q8" s="153" t="s">
        <v>23</v>
      </c>
      <c r="R8" s="150" t="s">
        <v>24</v>
      </c>
      <c r="S8" s="99" t="str">
        <f>E8</f>
        <v xml:space="preserve"> 0723</v>
      </c>
      <c r="U8" s="149" t="str">
        <f>CONCATENATE(S9," Box Orientation")</f>
        <v>TC-IDMS TG HDL-DCM Box Orientation</v>
      </c>
      <c r="V8" s="149"/>
      <c r="W8" s="149"/>
      <c r="X8" s="149"/>
      <c r="Y8" s="149"/>
      <c r="Z8" s="149"/>
      <c r="AA8" s="149"/>
      <c r="AB8" s="98"/>
      <c r="AC8" s="94"/>
      <c r="AD8" s="150" t="s">
        <v>22</v>
      </c>
      <c r="AE8" s="150" t="s">
        <v>23</v>
      </c>
      <c r="AF8" s="150" t="s">
        <v>24</v>
      </c>
      <c r="AG8" s="99" t="str">
        <f>E8</f>
        <v xml:space="preserve"> 0723</v>
      </c>
      <c r="AI8" s="143" t="str">
        <f>CONCATENATE(AG9," Box Orientation")</f>
        <v>HDL UC  Box Orientation</v>
      </c>
      <c r="AJ8" s="144"/>
      <c r="AK8" s="144"/>
      <c r="AL8" s="144"/>
      <c r="AM8" s="144"/>
      <c r="AN8" s="144"/>
      <c r="AO8" s="145"/>
      <c r="AP8" s="98"/>
      <c r="AQ8" s="94"/>
      <c r="AR8" s="150" t="s">
        <v>22</v>
      </c>
      <c r="AS8" s="150" t="s">
        <v>23</v>
      </c>
      <c r="AT8" s="150" t="s">
        <v>24</v>
      </c>
      <c r="AU8" s="123" t="str">
        <f>E8</f>
        <v xml:space="preserve"> 0723</v>
      </c>
      <c r="AW8" s="143" t="str">
        <f>CONCATENATE(AU9," Box Orientation")</f>
        <v>HDL/LDL  Box Orientation</v>
      </c>
      <c r="AX8" s="144"/>
      <c r="AY8" s="144"/>
      <c r="AZ8" s="144"/>
      <c r="BA8" s="145"/>
      <c r="BD8" s="98"/>
      <c r="BE8" s="94"/>
      <c r="BF8" s="150" t="s">
        <v>22</v>
      </c>
      <c r="BG8" s="150" t="s">
        <v>23</v>
      </c>
      <c r="BH8" s="150" t="s">
        <v>24</v>
      </c>
      <c r="BI8" s="99" t="str">
        <f>AU8</f>
        <v xml:space="preserve"> 0723</v>
      </c>
      <c r="BK8" s="143" t="str">
        <f>CONCATENATE(BI9," Box Orientation")</f>
        <v>HDL/LDL  Box Orientation</v>
      </c>
      <c r="BL8" s="144"/>
      <c r="BM8" s="144"/>
      <c r="BN8" s="144"/>
      <c r="BO8" s="145"/>
      <c r="BR8" s="98"/>
    </row>
    <row r="9" spans="1:70" s="97" customFormat="1" ht="30.95">
      <c r="A9" s="94"/>
      <c r="B9" s="152"/>
      <c r="C9" s="153"/>
      <c r="D9" s="151"/>
      <c r="E9" s="124" t="str">
        <f>C6</f>
        <v>TC TG HDL-DCM</v>
      </c>
      <c r="G9" s="149"/>
      <c r="H9" s="149"/>
      <c r="I9" s="149"/>
      <c r="J9" s="149"/>
      <c r="K9" s="149"/>
      <c r="L9" s="149"/>
      <c r="M9" s="149"/>
      <c r="N9" s="98"/>
      <c r="O9" s="94"/>
      <c r="P9" s="152"/>
      <c r="Q9" s="153"/>
      <c r="R9" s="151"/>
      <c r="S9" s="102" t="str">
        <f>Q6</f>
        <v>TC-IDMS TG HDL-DCM</v>
      </c>
      <c r="U9" s="149"/>
      <c r="V9" s="149"/>
      <c r="W9" s="149"/>
      <c r="X9" s="149"/>
      <c r="Y9" s="149"/>
      <c r="Z9" s="149"/>
      <c r="AA9" s="149"/>
      <c r="AB9" s="98"/>
      <c r="AC9" s="94"/>
      <c r="AD9" s="151"/>
      <c r="AE9" s="151"/>
      <c r="AF9" s="151"/>
      <c r="AG9" s="124" t="str">
        <f>AE6</f>
        <v xml:space="preserve">HDL UC </v>
      </c>
      <c r="AI9" s="146"/>
      <c r="AJ9" s="147"/>
      <c r="AK9" s="147"/>
      <c r="AL9" s="147"/>
      <c r="AM9" s="147"/>
      <c r="AN9" s="147"/>
      <c r="AO9" s="148"/>
      <c r="AP9" s="98"/>
      <c r="AQ9" s="94"/>
      <c r="AR9" s="151"/>
      <c r="AS9" s="151"/>
      <c r="AT9" s="151"/>
      <c r="AU9" s="100" t="str">
        <f>AS6</f>
        <v xml:space="preserve">HDL/LDL </v>
      </c>
      <c r="AW9" s="146"/>
      <c r="AX9" s="147"/>
      <c r="AY9" s="147"/>
      <c r="AZ9" s="147"/>
      <c r="BA9" s="148"/>
      <c r="BD9" s="98"/>
      <c r="BE9" s="94"/>
      <c r="BF9" s="151"/>
      <c r="BG9" s="151"/>
      <c r="BH9" s="151"/>
      <c r="BI9" s="124" t="str">
        <f>BG6</f>
        <v xml:space="preserve">HDL/LDL </v>
      </c>
      <c r="BK9" s="146"/>
      <c r="BL9" s="147"/>
      <c r="BM9" s="147"/>
      <c r="BN9" s="147"/>
      <c r="BO9" s="148"/>
      <c r="BR9" s="98"/>
    </row>
    <row r="10" spans="1:70" s="75" customFormat="1" ht="17.25" customHeight="1">
      <c r="A10" s="74"/>
      <c r="B10" s="77">
        <v>1</v>
      </c>
      <c r="C10" s="78" t="s">
        <v>25</v>
      </c>
      <c r="D10" s="79" t="s">
        <v>26</v>
      </c>
      <c r="E10" s="80"/>
      <c r="G10" s="77">
        <v>1</v>
      </c>
      <c r="H10" s="77">
        <v>2</v>
      </c>
      <c r="I10" s="77">
        <v>3</v>
      </c>
      <c r="J10" s="77">
        <v>4</v>
      </c>
      <c r="K10" s="77">
        <v>5</v>
      </c>
      <c r="L10" s="77">
        <v>6</v>
      </c>
      <c r="M10" s="77"/>
      <c r="N10" s="76"/>
      <c r="O10" s="74"/>
      <c r="P10" s="77">
        <v>1</v>
      </c>
      <c r="Q10" s="78" t="s">
        <v>27</v>
      </c>
      <c r="R10" s="79" t="s">
        <v>26</v>
      </c>
      <c r="S10" s="80" t="s">
        <v>27</v>
      </c>
      <c r="U10" s="77">
        <v>1</v>
      </c>
      <c r="V10" s="77">
        <v>2</v>
      </c>
      <c r="W10" s="77">
        <v>3</v>
      </c>
      <c r="X10" s="77">
        <v>4</v>
      </c>
      <c r="Y10" s="77">
        <v>5</v>
      </c>
      <c r="Z10" s="77">
        <v>6</v>
      </c>
      <c r="AA10" s="77"/>
      <c r="AB10" s="76"/>
      <c r="AC10" s="74"/>
      <c r="AD10" s="77">
        <v>1</v>
      </c>
      <c r="AE10" s="78" t="s">
        <v>28</v>
      </c>
      <c r="AF10" s="79" t="s">
        <v>26</v>
      </c>
      <c r="AG10" s="80"/>
      <c r="AI10" s="77">
        <v>1</v>
      </c>
      <c r="AJ10" s="77">
        <v>2</v>
      </c>
      <c r="AK10" s="77">
        <v>3</v>
      </c>
      <c r="AL10" s="77">
        <v>4</v>
      </c>
      <c r="AM10" s="77">
        <v>5</v>
      </c>
      <c r="AN10" s="77">
        <v>6</v>
      </c>
      <c r="AO10" s="77"/>
      <c r="AP10" s="76"/>
      <c r="AQ10" s="74"/>
      <c r="AR10" s="77">
        <v>1</v>
      </c>
      <c r="AS10" s="78" t="str">
        <f>$AU$9</f>
        <v xml:space="preserve">HDL/LDL </v>
      </c>
      <c r="AT10" s="78" t="s">
        <v>26</v>
      </c>
      <c r="AU10" s="80" t="s">
        <v>29</v>
      </c>
      <c r="AW10" s="77">
        <v>1</v>
      </c>
      <c r="AX10" s="77">
        <v>2</v>
      </c>
      <c r="AY10" s="77">
        <v>3</v>
      </c>
      <c r="AZ10" s="77">
        <v>4</v>
      </c>
      <c r="BA10" s="77">
        <v>5</v>
      </c>
      <c r="BD10" s="76"/>
      <c r="BE10" s="74"/>
      <c r="BF10" s="77">
        <v>1</v>
      </c>
      <c r="BG10" s="78" t="str">
        <f>$AU$9</f>
        <v xml:space="preserve">HDL/LDL </v>
      </c>
      <c r="BH10" s="79" t="s">
        <v>26</v>
      </c>
      <c r="BI10" s="80" t="s">
        <v>30</v>
      </c>
      <c r="BK10" s="77">
        <v>1</v>
      </c>
      <c r="BL10" s="77">
        <v>2</v>
      </c>
      <c r="BM10" s="77">
        <v>3</v>
      </c>
      <c r="BN10" s="77">
        <v>4</v>
      </c>
      <c r="BO10" s="77">
        <v>5</v>
      </c>
      <c r="BR10" s="76"/>
    </row>
    <row r="11" spans="1:70" s="75" customFormat="1" ht="17.25" customHeight="1">
      <c r="A11" s="74"/>
      <c r="B11" s="77">
        <v>2</v>
      </c>
      <c r="C11" s="78" t="s">
        <v>25</v>
      </c>
      <c r="D11" s="78" t="s">
        <v>31</v>
      </c>
      <c r="E11" s="80"/>
      <c r="G11" s="77">
        <v>7</v>
      </c>
      <c r="H11" s="77">
        <v>8</v>
      </c>
      <c r="I11" s="77">
        <v>9</v>
      </c>
      <c r="J11" s="77">
        <v>10</v>
      </c>
      <c r="K11" s="77">
        <v>11</v>
      </c>
      <c r="L11" s="77">
        <v>12</v>
      </c>
      <c r="M11" s="77"/>
      <c r="N11" s="76"/>
      <c r="O11" s="74"/>
      <c r="P11" s="77">
        <v>2</v>
      </c>
      <c r="Q11" s="78" t="s">
        <v>27</v>
      </c>
      <c r="R11" s="78" t="s">
        <v>31</v>
      </c>
      <c r="S11" s="80" t="s">
        <v>27</v>
      </c>
      <c r="U11" s="77">
        <v>7</v>
      </c>
      <c r="V11" s="77">
        <v>8</v>
      </c>
      <c r="W11" s="77">
        <v>9</v>
      </c>
      <c r="X11" s="77">
        <v>10</v>
      </c>
      <c r="Y11" s="77">
        <v>11</v>
      </c>
      <c r="Z11" s="77">
        <v>12</v>
      </c>
      <c r="AA11" s="77"/>
      <c r="AB11" s="76"/>
      <c r="AC11" s="74"/>
      <c r="AD11" s="77">
        <v>2</v>
      </c>
      <c r="AE11" s="78" t="s">
        <v>28</v>
      </c>
      <c r="AF11" s="78" t="s">
        <v>26</v>
      </c>
      <c r="AG11" s="81"/>
      <c r="AI11" s="77">
        <v>7</v>
      </c>
      <c r="AJ11" s="77">
        <v>8</v>
      </c>
      <c r="AK11" s="77">
        <v>9</v>
      </c>
      <c r="AL11" s="77">
        <v>10</v>
      </c>
      <c r="AM11" s="77">
        <v>11</v>
      </c>
      <c r="AN11" s="77">
        <v>12</v>
      </c>
      <c r="AO11" s="77"/>
      <c r="AP11" s="76"/>
      <c r="AQ11" s="74"/>
      <c r="AR11" s="77">
        <v>2</v>
      </c>
      <c r="AS11" s="78" t="str">
        <f t="shared" ref="AS11:AS25" si="0">$AS$10</f>
        <v xml:space="preserve">HDL/LDL </v>
      </c>
      <c r="AT11" s="78" t="s">
        <v>26</v>
      </c>
      <c r="AU11" s="80" t="s">
        <v>29</v>
      </c>
      <c r="AW11" s="77">
        <v>6</v>
      </c>
      <c r="AX11" s="77">
        <v>7</v>
      </c>
      <c r="AY11" s="77">
        <v>8</v>
      </c>
      <c r="AZ11" s="77">
        <v>9</v>
      </c>
      <c r="BA11" s="77">
        <v>10</v>
      </c>
      <c r="BD11" s="76"/>
      <c r="BE11" s="74"/>
      <c r="BF11" s="77">
        <v>2</v>
      </c>
      <c r="BG11" s="78" t="str">
        <f t="shared" ref="BG11:BG27" si="1">$AS$10</f>
        <v xml:space="preserve">HDL/LDL </v>
      </c>
      <c r="BH11" s="78" t="s">
        <v>26</v>
      </c>
      <c r="BI11" s="81" t="s">
        <v>32</v>
      </c>
      <c r="BK11" s="77">
        <v>6</v>
      </c>
      <c r="BL11" s="77">
        <v>7</v>
      </c>
      <c r="BM11" s="77">
        <v>8</v>
      </c>
      <c r="BN11" s="77">
        <v>9</v>
      </c>
      <c r="BO11" s="77">
        <v>10</v>
      </c>
      <c r="BR11" s="76"/>
    </row>
    <row r="12" spans="1:70" s="75" customFormat="1" ht="17.25" customHeight="1">
      <c r="A12" s="74"/>
      <c r="B12" s="77">
        <v>3</v>
      </c>
      <c r="C12" s="78" t="s">
        <v>25</v>
      </c>
      <c r="D12" s="78" t="s">
        <v>33</v>
      </c>
      <c r="E12" s="80"/>
      <c r="G12" s="77">
        <v>13</v>
      </c>
      <c r="H12" s="77">
        <v>14</v>
      </c>
      <c r="I12" s="77">
        <v>15</v>
      </c>
      <c r="J12" s="77">
        <v>16</v>
      </c>
      <c r="K12" s="77">
        <v>17</v>
      </c>
      <c r="L12" s="77">
        <v>18</v>
      </c>
      <c r="M12" s="77"/>
      <c r="N12" s="76"/>
      <c r="O12" s="74"/>
      <c r="P12" s="77">
        <v>3</v>
      </c>
      <c r="Q12" s="78" t="s">
        <v>27</v>
      </c>
      <c r="R12" s="78" t="s">
        <v>33</v>
      </c>
      <c r="S12" s="80" t="s">
        <v>27</v>
      </c>
      <c r="U12" s="77">
        <v>13</v>
      </c>
      <c r="V12" s="77">
        <v>14</v>
      </c>
      <c r="W12" s="77">
        <v>15</v>
      </c>
      <c r="X12" s="77">
        <v>16</v>
      </c>
      <c r="Y12" s="77">
        <v>17</v>
      </c>
      <c r="Z12" s="77">
        <v>18</v>
      </c>
      <c r="AA12" s="77"/>
      <c r="AB12" s="76"/>
      <c r="AC12" s="74"/>
      <c r="AD12" s="77">
        <v>3</v>
      </c>
      <c r="AE12" s="78" t="s">
        <v>28</v>
      </c>
      <c r="AF12" s="78" t="s">
        <v>26</v>
      </c>
      <c r="AG12" s="81"/>
      <c r="AI12" s="77">
        <v>13</v>
      </c>
      <c r="AJ12" s="77">
        <v>14</v>
      </c>
      <c r="AK12" s="77">
        <v>15</v>
      </c>
      <c r="AL12" s="77">
        <v>16</v>
      </c>
      <c r="AM12" s="77">
        <v>17</v>
      </c>
      <c r="AN12" s="77">
        <v>18</v>
      </c>
      <c r="AO12" s="77"/>
      <c r="AP12" s="76"/>
      <c r="AQ12" s="74"/>
      <c r="AR12" s="77">
        <v>3</v>
      </c>
      <c r="AS12" s="78" t="str">
        <f t="shared" si="0"/>
        <v xml:space="preserve">HDL/LDL </v>
      </c>
      <c r="AT12" s="78" t="s">
        <v>26</v>
      </c>
      <c r="AU12" s="80" t="s">
        <v>29</v>
      </c>
      <c r="AW12" s="77">
        <v>11</v>
      </c>
      <c r="AX12" s="77">
        <v>12</v>
      </c>
      <c r="AY12" s="77">
        <v>13</v>
      </c>
      <c r="AZ12" s="77">
        <v>14</v>
      </c>
      <c r="BA12" s="77">
        <v>15</v>
      </c>
      <c r="BD12" s="76"/>
      <c r="BE12" s="74"/>
      <c r="BF12" s="77">
        <v>3</v>
      </c>
      <c r="BG12" s="78" t="str">
        <f t="shared" si="1"/>
        <v xml:space="preserve">HDL/LDL </v>
      </c>
      <c r="BH12" s="78" t="s">
        <v>26</v>
      </c>
      <c r="BI12" s="81" t="s">
        <v>34</v>
      </c>
      <c r="BK12" s="77">
        <v>11</v>
      </c>
      <c r="BL12" s="77">
        <v>12</v>
      </c>
      <c r="BM12" s="77">
        <v>13</v>
      </c>
      <c r="BN12" s="77">
        <v>14</v>
      </c>
      <c r="BO12" s="77">
        <v>15</v>
      </c>
      <c r="BR12" s="76"/>
    </row>
    <row r="13" spans="1:70" s="75" customFormat="1" ht="17.25" customHeight="1">
      <c r="A13" s="74"/>
      <c r="B13" s="77">
        <v>4</v>
      </c>
      <c r="C13" s="78" t="s">
        <v>25</v>
      </c>
      <c r="D13" s="78" t="s">
        <v>35</v>
      </c>
      <c r="E13" s="80"/>
      <c r="G13" s="77">
        <v>19</v>
      </c>
      <c r="H13" s="77">
        <v>20</v>
      </c>
      <c r="I13" s="77">
        <v>21</v>
      </c>
      <c r="J13" s="77">
        <v>22</v>
      </c>
      <c r="K13" s="77">
        <v>23</v>
      </c>
      <c r="L13" s="77">
        <v>24</v>
      </c>
      <c r="M13" s="77"/>
      <c r="N13" s="76"/>
      <c r="O13" s="74"/>
      <c r="P13" s="77">
        <v>4</v>
      </c>
      <c r="Q13" s="78" t="s">
        <v>27</v>
      </c>
      <c r="R13" s="78" t="s">
        <v>35</v>
      </c>
      <c r="S13" s="80" t="s">
        <v>27</v>
      </c>
      <c r="U13" s="77">
        <v>19</v>
      </c>
      <c r="V13" s="77">
        <v>20</v>
      </c>
      <c r="W13" s="77">
        <v>21</v>
      </c>
      <c r="X13" s="77">
        <v>22</v>
      </c>
      <c r="Y13" s="77">
        <v>23</v>
      </c>
      <c r="Z13" s="77">
        <v>24</v>
      </c>
      <c r="AA13" s="77"/>
      <c r="AB13" s="76"/>
      <c r="AC13" s="74"/>
      <c r="AD13" s="77">
        <v>4</v>
      </c>
      <c r="AE13" s="78" t="s">
        <v>28</v>
      </c>
      <c r="AF13" s="78" t="s">
        <v>26</v>
      </c>
      <c r="AG13" s="81"/>
      <c r="AI13" s="77">
        <v>19</v>
      </c>
      <c r="AJ13" s="77">
        <v>20</v>
      </c>
      <c r="AK13" s="77">
        <v>21</v>
      </c>
      <c r="AL13" s="77">
        <v>22</v>
      </c>
      <c r="AM13" s="77">
        <v>23</v>
      </c>
      <c r="AN13" s="77">
        <v>24</v>
      </c>
      <c r="AO13" s="77"/>
      <c r="AP13" s="76"/>
      <c r="AQ13" s="74"/>
      <c r="AR13" s="77">
        <v>4</v>
      </c>
      <c r="AS13" s="78" t="str">
        <f t="shared" si="0"/>
        <v xml:space="preserve">HDL/LDL </v>
      </c>
      <c r="AT13" s="78" t="s">
        <v>26</v>
      </c>
      <c r="AU13" s="80" t="s">
        <v>29</v>
      </c>
      <c r="AW13" s="77">
        <v>16</v>
      </c>
      <c r="AX13" s="77">
        <v>17</v>
      </c>
      <c r="AY13" s="77">
        <v>18</v>
      </c>
      <c r="AZ13" s="77">
        <v>19</v>
      </c>
      <c r="BA13" s="77">
        <v>20</v>
      </c>
      <c r="BD13" s="76"/>
      <c r="BE13" s="74"/>
      <c r="BF13" s="77">
        <v>4</v>
      </c>
      <c r="BG13" s="78" t="str">
        <f t="shared" si="1"/>
        <v xml:space="preserve">HDL/LDL </v>
      </c>
      <c r="BH13" s="78" t="s">
        <v>26</v>
      </c>
      <c r="BI13" s="81" t="s">
        <v>36</v>
      </c>
      <c r="BK13" s="77">
        <v>16</v>
      </c>
      <c r="BL13" s="77">
        <v>17</v>
      </c>
      <c r="BM13" s="77">
        <v>18</v>
      </c>
      <c r="BN13" s="77"/>
      <c r="BO13" s="77"/>
      <c r="BR13" s="76"/>
    </row>
    <row r="14" spans="1:70" s="75" customFormat="1" ht="17.25" customHeight="1">
      <c r="A14" s="74"/>
      <c r="B14" s="77">
        <v>5</v>
      </c>
      <c r="C14" s="78" t="s">
        <v>25</v>
      </c>
      <c r="D14" s="78" t="s">
        <v>37</v>
      </c>
      <c r="E14" s="80"/>
      <c r="G14" s="77">
        <v>25</v>
      </c>
      <c r="H14" s="77">
        <v>26</v>
      </c>
      <c r="I14" s="77">
        <v>27</v>
      </c>
      <c r="J14" s="77">
        <v>28</v>
      </c>
      <c r="K14" s="77">
        <v>29</v>
      </c>
      <c r="L14" s="77">
        <v>30</v>
      </c>
      <c r="M14" s="77"/>
      <c r="N14" s="76"/>
      <c r="O14" s="74"/>
      <c r="P14" s="77">
        <v>5</v>
      </c>
      <c r="Q14" s="78" t="s">
        <v>27</v>
      </c>
      <c r="R14" s="78" t="s">
        <v>37</v>
      </c>
      <c r="S14" s="80" t="s">
        <v>27</v>
      </c>
      <c r="U14" s="77">
        <v>25</v>
      </c>
      <c r="V14" s="77">
        <v>26</v>
      </c>
      <c r="W14" s="77">
        <v>27</v>
      </c>
      <c r="X14" s="77">
        <v>28</v>
      </c>
      <c r="Y14" s="77">
        <v>29</v>
      </c>
      <c r="Z14" s="77">
        <v>30</v>
      </c>
      <c r="AA14" s="77"/>
      <c r="AB14" s="76"/>
      <c r="AC14" s="74"/>
      <c r="AD14" s="77">
        <v>5</v>
      </c>
      <c r="AE14" s="78" t="s">
        <v>28</v>
      </c>
      <c r="AF14" s="78" t="s">
        <v>26</v>
      </c>
      <c r="AG14" s="81"/>
      <c r="AI14" s="77">
        <v>25</v>
      </c>
      <c r="AJ14" s="77">
        <v>26</v>
      </c>
      <c r="AK14" s="77">
        <v>27</v>
      </c>
      <c r="AL14" s="77">
        <v>28</v>
      </c>
      <c r="AM14" s="77">
        <v>29</v>
      </c>
      <c r="AN14" s="77">
        <v>30</v>
      </c>
      <c r="AO14" s="77"/>
      <c r="AP14" s="76"/>
      <c r="AQ14" s="74"/>
      <c r="AR14" s="77">
        <v>5</v>
      </c>
      <c r="AS14" s="78" t="str">
        <f t="shared" si="0"/>
        <v xml:space="preserve">HDL/LDL </v>
      </c>
      <c r="AT14" s="78" t="s">
        <v>31</v>
      </c>
      <c r="AU14" s="80" t="s">
        <v>29</v>
      </c>
      <c r="AW14" s="77"/>
      <c r="AX14" s="77"/>
      <c r="AY14" s="77"/>
      <c r="AZ14" s="77"/>
      <c r="BA14" s="77"/>
      <c r="BD14" s="76"/>
      <c r="BE14" s="74"/>
      <c r="BF14" s="77">
        <v>5</v>
      </c>
      <c r="BG14" s="78" t="str">
        <f t="shared" si="1"/>
        <v xml:space="preserve">HDL/LDL </v>
      </c>
      <c r="BH14" s="78" t="s">
        <v>31</v>
      </c>
      <c r="BI14" s="81" t="s">
        <v>38</v>
      </c>
      <c r="BK14" s="77"/>
      <c r="BL14" s="77"/>
      <c r="BM14" s="77"/>
      <c r="BN14" s="77"/>
      <c r="BO14" s="77"/>
      <c r="BR14" s="76"/>
    </row>
    <row r="15" spans="1:70" s="75" customFormat="1" ht="17.25" customHeight="1">
      <c r="A15" s="74"/>
      <c r="B15" s="77">
        <v>6</v>
      </c>
      <c r="C15" s="78" t="s">
        <v>25</v>
      </c>
      <c r="D15" s="78" t="s">
        <v>39</v>
      </c>
      <c r="E15" s="80"/>
      <c r="G15" s="77">
        <v>31</v>
      </c>
      <c r="H15" s="77">
        <v>32</v>
      </c>
      <c r="I15" s="77">
        <v>33</v>
      </c>
      <c r="J15" s="77">
        <v>34</v>
      </c>
      <c r="K15" s="77">
        <v>35</v>
      </c>
      <c r="L15" s="77">
        <v>36</v>
      </c>
      <c r="M15" s="77"/>
      <c r="N15" s="76"/>
      <c r="O15" s="74"/>
      <c r="P15" s="77">
        <v>6</v>
      </c>
      <c r="Q15" s="78" t="s">
        <v>27</v>
      </c>
      <c r="R15" s="78" t="s">
        <v>39</v>
      </c>
      <c r="S15" s="80" t="s">
        <v>27</v>
      </c>
      <c r="U15" s="77">
        <v>31</v>
      </c>
      <c r="V15" s="77">
        <v>32</v>
      </c>
      <c r="W15" s="77">
        <v>33</v>
      </c>
      <c r="X15" s="77">
        <v>34</v>
      </c>
      <c r="Y15" s="77">
        <v>35</v>
      </c>
      <c r="Z15" s="77">
        <v>36</v>
      </c>
      <c r="AA15" s="77"/>
      <c r="AB15" s="76"/>
      <c r="AC15" s="74"/>
      <c r="AD15" s="77">
        <v>6</v>
      </c>
      <c r="AE15" s="78" t="s">
        <v>28</v>
      </c>
      <c r="AF15" s="78" t="s">
        <v>26</v>
      </c>
      <c r="AG15" s="81"/>
      <c r="AI15" s="77">
        <v>31</v>
      </c>
      <c r="AJ15" s="77">
        <v>32</v>
      </c>
      <c r="AK15" s="77">
        <v>33</v>
      </c>
      <c r="AL15" s="77">
        <v>34</v>
      </c>
      <c r="AM15" s="77">
        <v>35</v>
      </c>
      <c r="AN15" s="77">
        <v>36</v>
      </c>
      <c r="AO15" s="77"/>
      <c r="AP15" s="76"/>
      <c r="AQ15" s="74"/>
      <c r="AR15" s="77">
        <v>6</v>
      </c>
      <c r="AS15" s="78" t="str">
        <f t="shared" si="0"/>
        <v xml:space="preserve">HDL/LDL </v>
      </c>
      <c r="AT15" s="78" t="s">
        <v>31</v>
      </c>
      <c r="AU15" s="80" t="s">
        <v>29</v>
      </c>
      <c r="BD15" s="76"/>
      <c r="BE15" s="74"/>
      <c r="BF15" s="77">
        <v>6</v>
      </c>
      <c r="BG15" s="78" t="str">
        <f t="shared" si="1"/>
        <v xml:space="preserve">HDL/LDL </v>
      </c>
      <c r="BH15" s="78" t="s">
        <v>31</v>
      </c>
      <c r="BI15" s="81" t="s">
        <v>40</v>
      </c>
      <c r="BR15" s="76"/>
    </row>
    <row r="16" spans="1:70" s="75" customFormat="1" ht="17.25" customHeight="1">
      <c r="A16" s="74"/>
      <c r="B16" s="77">
        <v>7</v>
      </c>
      <c r="C16" s="78" t="s">
        <v>25</v>
      </c>
      <c r="D16" s="78" t="s">
        <v>26</v>
      </c>
      <c r="E16" s="80"/>
      <c r="G16" s="77"/>
      <c r="H16" s="77"/>
      <c r="I16" s="77"/>
      <c r="J16" s="77"/>
      <c r="K16" s="77"/>
      <c r="L16" s="77"/>
      <c r="M16" s="77"/>
      <c r="N16" s="76"/>
      <c r="O16" s="74"/>
      <c r="P16" s="77">
        <v>7</v>
      </c>
      <c r="Q16" s="78" t="s">
        <v>27</v>
      </c>
      <c r="R16" s="78" t="s">
        <v>26</v>
      </c>
      <c r="S16" s="80" t="s">
        <v>27</v>
      </c>
      <c r="U16" s="77"/>
      <c r="V16" s="77"/>
      <c r="W16" s="77"/>
      <c r="X16" s="77"/>
      <c r="Y16" s="77"/>
      <c r="Z16" s="77"/>
      <c r="AA16" s="77"/>
      <c r="AB16" s="76"/>
      <c r="AC16" s="74"/>
      <c r="AD16" s="77">
        <v>7</v>
      </c>
      <c r="AE16" s="78" t="s">
        <v>28</v>
      </c>
      <c r="AF16" s="78" t="s">
        <v>26</v>
      </c>
      <c r="AG16" s="81"/>
      <c r="AI16" s="77"/>
      <c r="AJ16" s="77"/>
      <c r="AK16" s="77"/>
      <c r="AL16" s="77"/>
      <c r="AM16" s="77"/>
      <c r="AN16" s="77"/>
      <c r="AO16" s="77"/>
      <c r="AP16" s="76"/>
      <c r="AQ16" s="74"/>
      <c r="AR16" s="77">
        <v>7</v>
      </c>
      <c r="AS16" s="78" t="str">
        <f t="shared" si="0"/>
        <v xml:space="preserve">HDL/LDL </v>
      </c>
      <c r="AT16" s="78" t="s">
        <v>31</v>
      </c>
      <c r="AU16" s="80" t="s">
        <v>29</v>
      </c>
      <c r="BD16" s="76"/>
      <c r="BE16" s="74"/>
      <c r="BF16" s="77">
        <v>7</v>
      </c>
      <c r="BG16" s="78" t="str">
        <f t="shared" si="1"/>
        <v xml:space="preserve">HDL/LDL </v>
      </c>
      <c r="BH16" s="78" t="s">
        <v>31</v>
      </c>
      <c r="BI16" s="81" t="s">
        <v>41</v>
      </c>
      <c r="BR16" s="76"/>
    </row>
    <row r="17" spans="1:70" s="75" customFormat="1" ht="17.25" customHeight="1">
      <c r="A17" s="74"/>
      <c r="B17" s="77">
        <v>8</v>
      </c>
      <c r="C17" s="78" t="s">
        <v>25</v>
      </c>
      <c r="D17" s="78" t="s">
        <v>31</v>
      </c>
      <c r="E17" s="80"/>
      <c r="N17" s="76"/>
      <c r="O17" s="74"/>
      <c r="P17" s="77">
        <v>8</v>
      </c>
      <c r="Q17" s="78" t="s">
        <v>27</v>
      </c>
      <c r="R17" s="78" t="s">
        <v>31</v>
      </c>
      <c r="S17" s="80" t="s">
        <v>27</v>
      </c>
      <c r="AB17" s="76"/>
      <c r="AC17" s="74"/>
      <c r="AD17" s="77">
        <v>8</v>
      </c>
      <c r="AE17" s="78" t="s">
        <v>28</v>
      </c>
      <c r="AF17" s="78" t="s">
        <v>26</v>
      </c>
      <c r="AG17" s="81"/>
      <c r="AP17" s="76"/>
      <c r="AQ17" s="74"/>
      <c r="AR17" s="77">
        <v>8</v>
      </c>
      <c r="AS17" s="78" t="str">
        <f t="shared" si="0"/>
        <v xml:space="preserve">HDL/LDL </v>
      </c>
      <c r="AT17" s="78" t="s">
        <v>31</v>
      </c>
      <c r="AU17" s="80" t="s">
        <v>29</v>
      </c>
      <c r="BD17" s="76"/>
      <c r="BE17" s="74"/>
      <c r="BF17" s="77">
        <v>8</v>
      </c>
      <c r="BG17" s="78" t="str">
        <f t="shared" si="1"/>
        <v xml:space="preserve">HDL/LDL </v>
      </c>
      <c r="BH17" s="78" t="s">
        <v>31</v>
      </c>
      <c r="BI17" s="81" t="s">
        <v>42</v>
      </c>
      <c r="BR17" s="76"/>
    </row>
    <row r="18" spans="1:70" s="75" customFormat="1" ht="17.25" customHeight="1">
      <c r="A18" s="74"/>
      <c r="B18" s="77">
        <v>9</v>
      </c>
      <c r="C18" s="78" t="s">
        <v>25</v>
      </c>
      <c r="D18" s="78" t="s">
        <v>33</v>
      </c>
      <c r="E18" s="80"/>
      <c r="N18" s="76"/>
      <c r="O18" s="74"/>
      <c r="P18" s="77">
        <v>9</v>
      </c>
      <c r="Q18" s="78" t="s">
        <v>27</v>
      </c>
      <c r="R18" s="78" t="s">
        <v>33</v>
      </c>
      <c r="S18" s="80" t="s">
        <v>27</v>
      </c>
      <c r="AB18" s="76"/>
      <c r="AC18" s="74"/>
      <c r="AD18" s="77">
        <v>9</v>
      </c>
      <c r="AE18" s="78" t="s">
        <v>28</v>
      </c>
      <c r="AF18" s="78" t="s">
        <v>26</v>
      </c>
      <c r="AG18" s="81"/>
      <c r="AP18" s="76"/>
      <c r="AQ18" s="74"/>
      <c r="AR18" s="77">
        <v>9</v>
      </c>
      <c r="AS18" s="78" t="str">
        <f t="shared" si="0"/>
        <v xml:space="preserve">HDL/LDL </v>
      </c>
      <c r="AT18" s="78" t="s">
        <v>33</v>
      </c>
      <c r="AU18" s="80" t="s">
        <v>29</v>
      </c>
      <c r="BD18" s="76"/>
      <c r="BE18" s="74"/>
      <c r="BF18" s="77">
        <v>9</v>
      </c>
      <c r="BG18" s="78" t="str">
        <f t="shared" si="1"/>
        <v xml:space="preserve">HDL/LDL </v>
      </c>
      <c r="BH18" s="78" t="s">
        <v>33</v>
      </c>
      <c r="BI18" s="81" t="s">
        <v>43</v>
      </c>
      <c r="BR18" s="76"/>
    </row>
    <row r="19" spans="1:70" s="75" customFormat="1" ht="17.25" customHeight="1">
      <c r="A19" s="74"/>
      <c r="B19" s="77">
        <v>10</v>
      </c>
      <c r="C19" s="78" t="s">
        <v>25</v>
      </c>
      <c r="D19" s="78" t="s">
        <v>35</v>
      </c>
      <c r="E19" s="80"/>
      <c r="N19" s="76"/>
      <c r="O19" s="74"/>
      <c r="P19" s="77">
        <v>10</v>
      </c>
      <c r="Q19" s="78" t="s">
        <v>27</v>
      </c>
      <c r="R19" s="78" t="s">
        <v>35</v>
      </c>
      <c r="S19" s="80" t="s">
        <v>27</v>
      </c>
      <c r="AB19" s="76"/>
      <c r="AC19" s="74"/>
      <c r="AD19" s="77">
        <v>10</v>
      </c>
      <c r="AE19" s="78" t="s">
        <v>28</v>
      </c>
      <c r="AF19" s="78" t="s">
        <v>26</v>
      </c>
      <c r="AG19" s="81"/>
      <c r="AP19" s="76"/>
      <c r="AQ19" s="74"/>
      <c r="AR19" s="77">
        <v>10</v>
      </c>
      <c r="AS19" s="78" t="str">
        <f t="shared" si="0"/>
        <v xml:space="preserve">HDL/LDL </v>
      </c>
      <c r="AT19" s="78" t="s">
        <v>33</v>
      </c>
      <c r="AU19" s="80" t="s">
        <v>29</v>
      </c>
      <c r="BD19" s="76"/>
      <c r="BE19" s="74"/>
      <c r="BF19" s="77">
        <v>10</v>
      </c>
      <c r="BG19" s="78" t="str">
        <f t="shared" si="1"/>
        <v xml:space="preserve">HDL/LDL </v>
      </c>
      <c r="BH19" s="78" t="s">
        <v>33</v>
      </c>
      <c r="BI19" s="81" t="s">
        <v>44</v>
      </c>
      <c r="BR19" s="76"/>
    </row>
    <row r="20" spans="1:70" s="75" customFormat="1" ht="17.25" customHeight="1">
      <c r="A20" s="74"/>
      <c r="B20" s="77">
        <v>11</v>
      </c>
      <c r="C20" s="78" t="s">
        <v>25</v>
      </c>
      <c r="D20" s="78" t="s">
        <v>37</v>
      </c>
      <c r="E20" s="80"/>
      <c r="N20" s="76"/>
      <c r="O20" s="74"/>
      <c r="P20" s="77">
        <v>11</v>
      </c>
      <c r="Q20" s="78" t="s">
        <v>27</v>
      </c>
      <c r="R20" s="78" t="s">
        <v>37</v>
      </c>
      <c r="S20" s="80" t="s">
        <v>27</v>
      </c>
      <c r="AB20" s="76"/>
      <c r="AC20" s="74"/>
      <c r="AD20" s="77">
        <v>11</v>
      </c>
      <c r="AE20" s="78" t="s">
        <v>28</v>
      </c>
      <c r="AF20" s="78" t="s">
        <v>26</v>
      </c>
      <c r="AG20" s="81"/>
      <c r="AP20" s="76"/>
      <c r="AQ20" s="74"/>
      <c r="AR20" s="77">
        <v>11</v>
      </c>
      <c r="AS20" s="78" t="str">
        <f t="shared" si="0"/>
        <v xml:space="preserve">HDL/LDL </v>
      </c>
      <c r="AT20" s="78" t="s">
        <v>33</v>
      </c>
      <c r="AU20" s="80" t="s">
        <v>29</v>
      </c>
      <c r="BD20" s="76"/>
      <c r="BE20" s="74"/>
      <c r="BF20" s="77">
        <v>11</v>
      </c>
      <c r="BG20" s="78" t="str">
        <f t="shared" si="1"/>
        <v xml:space="preserve">HDL/LDL </v>
      </c>
      <c r="BH20" s="78" t="s">
        <v>33</v>
      </c>
      <c r="BI20" s="81" t="s">
        <v>45</v>
      </c>
      <c r="BR20" s="76"/>
    </row>
    <row r="21" spans="1:70" s="75" customFormat="1" ht="17.25" customHeight="1">
      <c r="A21" s="74"/>
      <c r="B21" s="77">
        <v>12</v>
      </c>
      <c r="C21" s="78" t="s">
        <v>25</v>
      </c>
      <c r="D21" s="78" t="s">
        <v>39</v>
      </c>
      <c r="E21" s="80"/>
      <c r="N21" s="76"/>
      <c r="O21" s="74"/>
      <c r="P21" s="77">
        <v>12</v>
      </c>
      <c r="Q21" s="78" t="s">
        <v>27</v>
      </c>
      <c r="R21" s="78" t="s">
        <v>39</v>
      </c>
      <c r="S21" s="80" t="s">
        <v>27</v>
      </c>
      <c r="AB21" s="76"/>
      <c r="AC21" s="74"/>
      <c r="AD21" s="77">
        <v>12</v>
      </c>
      <c r="AE21" s="78" t="s">
        <v>28</v>
      </c>
      <c r="AF21" s="78" t="s">
        <v>26</v>
      </c>
      <c r="AG21" s="81"/>
      <c r="AP21" s="76"/>
      <c r="AQ21" s="74"/>
      <c r="AR21" s="77">
        <v>12</v>
      </c>
      <c r="AS21" s="78" t="str">
        <f t="shared" si="0"/>
        <v xml:space="preserve">HDL/LDL </v>
      </c>
      <c r="AT21" s="78" t="s">
        <v>33</v>
      </c>
      <c r="AU21" s="80" t="s">
        <v>29</v>
      </c>
      <c r="BD21" s="76"/>
      <c r="BE21" s="74"/>
      <c r="BF21" s="77">
        <v>12</v>
      </c>
      <c r="BG21" s="78" t="str">
        <f t="shared" si="1"/>
        <v xml:space="preserve">HDL/LDL </v>
      </c>
      <c r="BH21" s="78" t="s">
        <v>33</v>
      </c>
      <c r="BI21" s="81" t="s">
        <v>46</v>
      </c>
      <c r="BR21" s="76"/>
    </row>
    <row r="22" spans="1:70" s="75" customFormat="1" ht="17.25" customHeight="1">
      <c r="A22" s="74"/>
      <c r="B22" s="77">
        <v>13</v>
      </c>
      <c r="C22" s="78" t="s">
        <v>47</v>
      </c>
      <c r="D22" s="78" t="s">
        <v>26</v>
      </c>
      <c r="E22" s="80"/>
      <c r="N22" s="76"/>
      <c r="O22" s="74"/>
      <c r="P22" s="77">
        <v>13</v>
      </c>
      <c r="Q22" s="78" t="s">
        <v>47</v>
      </c>
      <c r="R22" s="78" t="s">
        <v>26</v>
      </c>
      <c r="S22" s="80" t="s">
        <v>48</v>
      </c>
      <c r="AB22" s="76"/>
      <c r="AC22" s="74"/>
      <c r="AD22" s="77">
        <v>13</v>
      </c>
      <c r="AE22" s="78" t="s">
        <v>28</v>
      </c>
      <c r="AF22" s="78" t="s">
        <v>37</v>
      </c>
      <c r="AG22" s="81"/>
      <c r="AP22" s="76"/>
      <c r="AQ22" s="74"/>
      <c r="AR22" s="77">
        <v>13</v>
      </c>
      <c r="AS22" s="78" t="str">
        <f t="shared" si="0"/>
        <v xml:space="preserve">HDL/LDL </v>
      </c>
      <c r="AT22" s="78" t="s">
        <v>37</v>
      </c>
      <c r="AU22" s="80" t="s">
        <v>29</v>
      </c>
      <c r="BD22" s="76"/>
      <c r="BE22" s="74"/>
      <c r="BF22" s="77">
        <v>13</v>
      </c>
      <c r="BG22" s="78" t="str">
        <f t="shared" si="1"/>
        <v xml:space="preserve">HDL/LDL </v>
      </c>
      <c r="BH22" s="78" t="s">
        <v>37</v>
      </c>
      <c r="BI22" s="81" t="s">
        <v>49</v>
      </c>
      <c r="BR22" s="76"/>
    </row>
    <row r="23" spans="1:70" s="75" customFormat="1" ht="17.25" customHeight="1">
      <c r="A23" s="74"/>
      <c r="B23" s="77">
        <v>14</v>
      </c>
      <c r="C23" s="78" t="s">
        <v>47</v>
      </c>
      <c r="D23" s="78" t="s">
        <v>31</v>
      </c>
      <c r="E23" s="80"/>
      <c r="N23" s="76"/>
      <c r="O23" s="74"/>
      <c r="P23" s="77">
        <v>14</v>
      </c>
      <c r="Q23" s="78" t="s">
        <v>47</v>
      </c>
      <c r="R23" s="78" t="s">
        <v>31</v>
      </c>
      <c r="S23" s="80" t="s">
        <v>48</v>
      </c>
      <c r="AB23" s="76"/>
      <c r="AC23" s="74"/>
      <c r="AD23" s="77">
        <v>14</v>
      </c>
      <c r="AE23" s="78" t="s">
        <v>28</v>
      </c>
      <c r="AF23" s="78" t="s">
        <v>37</v>
      </c>
      <c r="AG23" s="81"/>
      <c r="AP23" s="76"/>
      <c r="AQ23" s="74"/>
      <c r="AR23" s="77">
        <v>14</v>
      </c>
      <c r="AS23" s="78" t="str">
        <f t="shared" si="0"/>
        <v xml:space="preserve">HDL/LDL </v>
      </c>
      <c r="AT23" s="78" t="s">
        <v>37</v>
      </c>
      <c r="AU23" s="80" t="s">
        <v>29</v>
      </c>
      <c r="BD23" s="76"/>
      <c r="BE23" s="74"/>
      <c r="BF23" s="77">
        <v>14</v>
      </c>
      <c r="BG23" s="78" t="str">
        <f t="shared" si="1"/>
        <v xml:space="preserve">HDL/LDL </v>
      </c>
      <c r="BH23" s="78" t="s">
        <v>37</v>
      </c>
      <c r="BI23" s="81" t="s">
        <v>50</v>
      </c>
      <c r="BR23" s="76"/>
    </row>
    <row r="24" spans="1:70" s="75" customFormat="1" ht="17.25" customHeight="1">
      <c r="A24" s="74"/>
      <c r="B24" s="77">
        <v>15</v>
      </c>
      <c r="C24" s="78" t="s">
        <v>47</v>
      </c>
      <c r="D24" s="78" t="s">
        <v>33</v>
      </c>
      <c r="E24" s="80"/>
      <c r="N24" s="76"/>
      <c r="O24" s="74"/>
      <c r="P24" s="77">
        <v>15</v>
      </c>
      <c r="Q24" s="78" t="s">
        <v>47</v>
      </c>
      <c r="R24" s="78" t="s">
        <v>33</v>
      </c>
      <c r="S24" s="80" t="s">
        <v>48</v>
      </c>
      <c r="AB24" s="76"/>
      <c r="AC24" s="74"/>
      <c r="AD24" s="77">
        <v>15</v>
      </c>
      <c r="AE24" s="78" t="s">
        <v>28</v>
      </c>
      <c r="AF24" s="78" t="s">
        <v>37</v>
      </c>
      <c r="AG24" s="81"/>
      <c r="AP24" s="76"/>
      <c r="AQ24" s="74"/>
      <c r="AR24" s="77">
        <v>15</v>
      </c>
      <c r="AS24" s="78" t="str">
        <f t="shared" si="0"/>
        <v xml:space="preserve">HDL/LDL </v>
      </c>
      <c r="AT24" s="78" t="s">
        <v>39</v>
      </c>
      <c r="AU24" s="80" t="s">
        <v>29</v>
      </c>
      <c r="BD24" s="76"/>
      <c r="BE24" s="74"/>
      <c r="BF24" s="77">
        <v>15</v>
      </c>
      <c r="BG24" s="78" t="str">
        <f t="shared" si="1"/>
        <v xml:space="preserve">HDL/LDL </v>
      </c>
      <c r="BH24" s="78" t="s">
        <v>37</v>
      </c>
      <c r="BI24" s="81" t="s">
        <v>51</v>
      </c>
      <c r="BR24" s="76"/>
    </row>
    <row r="25" spans="1:70" s="75" customFormat="1" ht="17.25" customHeight="1">
      <c r="A25" s="74"/>
      <c r="B25" s="77">
        <v>16</v>
      </c>
      <c r="C25" s="78" t="s">
        <v>47</v>
      </c>
      <c r="D25" s="78" t="s">
        <v>35</v>
      </c>
      <c r="E25" s="80"/>
      <c r="N25" s="76"/>
      <c r="O25" s="74"/>
      <c r="P25" s="77">
        <v>16</v>
      </c>
      <c r="Q25" s="78" t="s">
        <v>47</v>
      </c>
      <c r="R25" s="78" t="s">
        <v>35</v>
      </c>
      <c r="S25" s="80" t="s">
        <v>48</v>
      </c>
      <c r="AB25" s="76"/>
      <c r="AC25" s="74"/>
      <c r="AD25" s="77">
        <v>16</v>
      </c>
      <c r="AE25" s="78" t="s">
        <v>28</v>
      </c>
      <c r="AF25" s="78" t="s">
        <v>37</v>
      </c>
      <c r="AG25" s="81"/>
      <c r="AP25" s="76"/>
      <c r="AQ25" s="74"/>
      <c r="AR25" s="77">
        <v>16</v>
      </c>
      <c r="AS25" s="78" t="str">
        <f t="shared" si="0"/>
        <v xml:space="preserve">HDL/LDL </v>
      </c>
      <c r="AT25" s="78" t="s">
        <v>39</v>
      </c>
      <c r="AU25" s="80" t="s">
        <v>29</v>
      </c>
      <c r="BD25" s="76"/>
      <c r="BE25" s="74"/>
      <c r="BF25" s="77">
        <v>16</v>
      </c>
      <c r="BG25" s="78" t="str">
        <f t="shared" si="1"/>
        <v xml:space="preserve">HDL/LDL </v>
      </c>
      <c r="BH25" s="78" t="s">
        <v>37</v>
      </c>
      <c r="BI25" s="81" t="s">
        <v>52</v>
      </c>
      <c r="BR25" s="76"/>
    </row>
    <row r="26" spans="1:70" s="75" customFormat="1" ht="17.25" customHeight="1">
      <c r="A26" s="74"/>
      <c r="B26" s="77">
        <v>17</v>
      </c>
      <c r="C26" s="78" t="s">
        <v>47</v>
      </c>
      <c r="D26" s="78" t="s">
        <v>37</v>
      </c>
      <c r="E26" s="80"/>
      <c r="N26" s="76"/>
      <c r="O26" s="74"/>
      <c r="P26" s="77">
        <v>17</v>
      </c>
      <c r="Q26" s="78" t="s">
        <v>47</v>
      </c>
      <c r="R26" s="78" t="s">
        <v>37</v>
      </c>
      <c r="S26" s="80" t="s">
        <v>48</v>
      </c>
      <c r="AB26" s="76"/>
      <c r="AC26" s="74"/>
      <c r="AD26" s="77">
        <v>17</v>
      </c>
      <c r="AE26" s="78" t="s">
        <v>28</v>
      </c>
      <c r="AF26" s="78" t="s">
        <v>37</v>
      </c>
      <c r="AG26" s="81"/>
      <c r="AP26" s="76"/>
      <c r="AQ26" s="74"/>
      <c r="AR26" s="77">
        <v>17</v>
      </c>
      <c r="AS26" s="78"/>
      <c r="AT26" s="78"/>
      <c r="AU26" s="81"/>
      <c r="BD26" s="76"/>
      <c r="BE26" s="74"/>
      <c r="BF26" s="77">
        <v>17</v>
      </c>
      <c r="BG26" s="78" t="str">
        <f t="shared" si="1"/>
        <v xml:space="preserve">HDL/LDL </v>
      </c>
      <c r="BH26" s="78" t="s">
        <v>39</v>
      </c>
      <c r="BI26" s="81" t="s">
        <v>53</v>
      </c>
      <c r="BR26" s="76"/>
    </row>
    <row r="27" spans="1:70" s="75" customFormat="1" ht="17.25" customHeight="1">
      <c r="A27" s="74"/>
      <c r="B27" s="77">
        <v>18</v>
      </c>
      <c r="C27" s="78" t="s">
        <v>47</v>
      </c>
      <c r="D27" s="78" t="s">
        <v>39</v>
      </c>
      <c r="E27" s="80"/>
      <c r="N27" s="76"/>
      <c r="O27" s="74"/>
      <c r="P27" s="77">
        <v>18</v>
      </c>
      <c r="Q27" s="78" t="s">
        <v>47</v>
      </c>
      <c r="R27" s="78" t="s">
        <v>39</v>
      </c>
      <c r="S27" s="80" t="s">
        <v>48</v>
      </c>
      <c r="AB27" s="76"/>
      <c r="AC27" s="74"/>
      <c r="AD27" s="77">
        <v>18</v>
      </c>
      <c r="AE27" s="78" t="s">
        <v>28</v>
      </c>
      <c r="AF27" s="78" t="s">
        <v>37</v>
      </c>
      <c r="AG27" s="81"/>
      <c r="AP27" s="76"/>
      <c r="AQ27" s="74"/>
      <c r="AR27" s="77">
        <v>18</v>
      </c>
      <c r="AS27" s="78"/>
      <c r="AT27" s="78"/>
      <c r="AU27" s="81"/>
      <c r="BD27" s="76"/>
      <c r="BE27" s="74"/>
      <c r="BF27" s="77">
        <v>18</v>
      </c>
      <c r="BG27" s="78" t="str">
        <f t="shared" si="1"/>
        <v xml:space="preserve">HDL/LDL </v>
      </c>
      <c r="BH27" s="78" t="s">
        <v>39</v>
      </c>
      <c r="BI27" s="81" t="s">
        <v>54</v>
      </c>
      <c r="BR27" s="76"/>
    </row>
    <row r="28" spans="1:70" s="75" customFormat="1" ht="17.25" customHeight="1">
      <c r="A28" s="74"/>
      <c r="B28" s="77">
        <v>19</v>
      </c>
      <c r="C28" s="78" t="s">
        <v>47</v>
      </c>
      <c r="D28" s="78" t="s">
        <v>26</v>
      </c>
      <c r="E28" s="80"/>
      <c r="N28" s="76"/>
      <c r="O28" s="74"/>
      <c r="P28" s="77">
        <v>19</v>
      </c>
      <c r="Q28" s="78" t="s">
        <v>47</v>
      </c>
      <c r="R28" s="78" t="s">
        <v>26</v>
      </c>
      <c r="S28" s="80" t="s">
        <v>48</v>
      </c>
      <c r="AB28" s="76"/>
      <c r="AC28" s="74"/>
      <c r="AD28" s="77">
        <v>19</v>
      </c>
      <c r="AE28" s="78" t="s">
        <v>28</v>
      </c>
      <c r="AF28" s="78" t="s">
        <v>37</v>
      </c>
      <c r="AG28" s="81"/>
      <c r="AP28" s="76"/>
      <c r="AQ28" s="74"/>
      <c r="AR28" s="77">
        <v>19</v>
      </c>
      <c r="AS28" s="78"/>
      <c r="AT28" s="78"/>
      <c r="AU28" s="81"/>
      <c r="BD28" s="76"/>
      <c r="BE28" s="74"/>
      <c r="BR28" s="76"/>
    </row>
    <row r="29" spans="1:70" s="75" customFormat="1" ht="17.25" customHeight="1">
      <c r="A29" s="74"/>
      <c r="B29" s="77">
        <v>20</v>
      </c>
      <c r="C29" s="78" t="s">
        <v>47</v>
      </c>
      <c r="D29" s="78" t="s">
        <v>31</v>
      </c>
      <c r="E29" s="80"/>
      <c r="N29" s="76"/>
      <c r="O29" s="74"/>
      <c r="P29" s="77">
        <v>20</v>
      </c>
      <c r="Q29" s="78" t="s">
        <v>47</v>
      </c>
      <c r="R29" s="78" t="s">
        <v>31</v>
      </c>
      <c r="S29" s="80" t="s">
        <v>48</v>
      </c>
      <c r="AB29" s="76"/>
      <c r="AC29" s="74"/>
      <c r="AD29" s="77">
        <v>20</v>
      </c>
      <c r="AE29" s="78" t="s">
        <v>28</v>
      </c>
      <c r="AF29" s="78" t="s">
        <v>37</v>
      </c>
      <c r="AG29" s="81"/>
      <c r="AP29" s="76"/>
      <c r="AQ29" s="74"/>
      <c r="AR29" s="77">
        <v>20</v>
      </c>
      <c r="AS29" s="78"/>
      <c r="AT29" s="78"/>
      <c r="AU29" s="81"/>
      <c r="BD29" s="76"/>
      <c r="BE29" s="74"/>
      <c r="BF29" s="1" t="s">
        <v>55</v>
      </c>
      <c r="BR29" s="76"/>
    </row>
    <row r="30" spans="1:70" s="75" customFormat="1" ht="17.25" customHeight="1">
      <c r="A30" s="74"/>
      <c r="B30" s="77">
        <v>21</v>
      </c>
      <c r="C30" s="78" t="s">
        <v>47</v>
      </c>
      <c r="D30" s="78" t="s">
        <v>33</v>
      </c>
      <c r="E30" s="80"/>
      <c r="N30" s="76"/>
      <c r="O30" s="74"/>
      <c r="P30" s="77">
        <v>21</v>
      </c>
      <c r="Q30" s="78" t="s">
        <v>47</v>
      </c>
      <c r="R30" s="78" t="s">
        <v>33</v>
      </c>
      <c r="S30" s="80" t="s">
        <v>48</v>
      </c>
      <c r="AB30" s="76"/>
      <c r="AC30" s="74"/>
      <c r="AD30" s="77">
        <v>21</v>
      </c>
      <c r="AE30" s="78" t="s">
        <v>28</v>
      </c>
      <c r="AF30" s="78" t="s">
        <v>37</v>
      </c>
      <c r="AG30" s="81"/>
      <c r="AP30" s="76"/>
      <c r="AQ30" s="74"/>
      <c r="BD30" s="76"/>
      <c r="BE30" s="74"/>
      <c r="BR30" s="76"/>
    </row>
    <row r="31" spans="1:70" s="75" customFormat="1" ht="17.25" customHeight="1">
      <c r="A31" s="74"/>
      <c r="B31" s="77">
        <v>22</v>
      </c>
      <c r="C31" s="78" t="s">
        <v>47</v>
      </c>
      <c r="D31" s="78" t="s">
        <v>35</v>
      </c>
      <c r="E31" s="80"/>
      <c r="N31" s="76"/>
      <c r="O31" s="74"/>
      <c r="P31" s="77">
        <v>22</v>
      </c>
      <c r="Q31" s="78" t="s">
        <v>47</v>
      </c>
      <c r="R31" s="78" t="s">
        <v>35</v>
      </c>
      <c r="S31" s="80" t="s">
        <v>48</v>
      </c>
      <c r="AB31" s="76"/>
      <c r="AC31" s="74"/>
      <c r="AD31" s="77">
        <v>22</v>
      </c>
      <c r="AE31" s="78" t="s">
        <v>28</v>
      </c>
      <c r="AF31" s="78" t="s">
        <v>37</v>
      </c>
      <c r="AG31" s="81"/>
      <c r="AP31" s="76"/>
      <c r="AQ31" s="74"/>
      <c r="AR31" s="1" t="s">
        <v>55</v>
      </c>
      <c r="BD31" s="76"/>
      <c r="BE31" s="74"/>
      <c r="BR31" s="76"/>
    </row>
    <row r="32" spans="1:70" s="75" customFormat="1" ht="17.25" customHeight="1">
      <c r="A32" s="74"/>
      <c r="B32" s="77">
        <v>23</v>
      </c>
      <c r="C32" s="78" t="s">
        <v>47</v>
      </c>
      <c r="D32" s="78" t="s">
        <v>37</v>
      </c>
      <c r="E32" s="80"/>
      <c r="N32" s="76"/>
      <c r="O32" s="74"/>
      <c r="P32" s="77">
        <v>23</v>
      </c>
      <c r="Q32" s="78" t="s">
        <v>47</v>
      </c>
      <c r="R32" s="78" t="s">
        <v>37</v>
      </c>
      <c r="S32" s="80" t="s">
        <v>48</v>
      </c>
      <c r="AB32" s="76"/>
      <c r="AC32" s="74"/>
      <c r="AD32" s="77">
        <v>23</v>
      </c>
      <c r="AE32" s="78" t="s">
        <v>28</v>
      </c>
      <c r="AF32" s="78" t="s">
        <v>37</v>
      </c>
      <c r="AG32" s="81"/>
      <c r="AP32" s="76"/>
      <c r="AQ32" s="74"/>
      <c r="BD32" s="76"/>
      <c r="BE32" s="74"/>
      <c r="BR32" s="76"/>
    </row>
    <row r="33" spans="1:70" s="75" customFormat="1" ht="17.25" customHeight="1">
      <c r="A33" s="74"/>
      <c r="B33" s="77">
        <v>24</v>
      </c>
      <c r="C33" s="78" t="s">
        <v>47</v>
      </c>
      <c r="D33" s="78" t="s">
        <v>39</v>
      </c>
      <c r="E33" s="80"/>
      <c r="N33" s="76"/>
      <c r="O33" s="74"/>
      <c r="P33" s="77">
        <v>24</v>
      </c>
      <c r="Q33" s="78" t="s">
        <v>47</v>
      </c>
      <c r="R33" s="78" t="s">
        <v>39</v>
      </c>
      <c r="S33" s="80" t="s">
        <v>48</v>
      </c>
      <c r="AB33" s="76"/>
      <c r="AC33" s="74"/>
      <c r="AD33" s="77">
        <v>24</v>
      </c>
      <c r="AE33" s="78" t="s">
        <v>28</v>
      </c>
      <c r="AF33" s="78" t="s">
        <v>37</v>
      </c>
      <c r="AG33" s="81"/>
      <c r="AP33" s="76"/>
      <c r="AQ33" s="74"/>
      <c r="BD33" s="76"/>
      <c r="BE33" s="74"/>
      <c r="BR33" s="76"/>
    </row>
    <row r="34" spans="1:70" s="75" customFormat="1" ht="17.25" customHeight="1">
      <c r="A34" s="74"/>
      <c r="B34" s="77">
        <v>25</v>
      </c>
      <c r="C34" s="78" t="s">
        <v>56</v>
      </c>
      <c r="D34" s="78" t="s">
        <v>26</v>
      </c>
      <c r="E34" s="80"/>
      <c r="N34" s="76"/>
      <c r="O34" s="74"/>
      <c r="P34" s="77">
        <v>25</v>
      </c>
      <c r="Q34" s="78" t="s">
        <v>56</v>
      </c>
      <c r="R34" s="78" t="s">
        <v>26</v>
      </c>
      <c r="S34" s="80" t="s">
        <v>57</v>
      </c>
      <c r="AB34" s="76"/>
      <c r="AC34" s="74"/>
      <c r="AD34" s="77">
        <v>25</v>
      </c>
      <c r="AE34" s="78" t="s">
        <v>28</v>
      </c>
      <c r="AF34" s="78" t="s">
        <v>39</v>
      </c>
      <c r="AG34" s="81"/>
      <c r="AP34" s="76"/>
      <c r="AQ34" s="74"/>
      <c r="BD34" s="76"/>
      <c r="BE34" s="74"/>
      <c r="BR34" s="76"/>
    </row>
    <row r="35" spans="1:70" s="75" customFormat="1" ht="17.25" customHeight="1">
      <c r="A35" s="74"/>
      <c r="B35" s="77">
        <v>26</v>
      </c>
      <c r="C35" s="78" t="s">
        <v>56</v>
      </c>
      <c r="D35" s="78" t="s">
        <v>31</v>
      </c>
      <c r="E35" s="80"/>
      <c r="N35" s="76"/>
      <c r="O35" s="74"/>
      <c r="P35" s="77">
        <v>26</v>
      </c>
      <c r="Q35" s="78" t="s">
        <v>56</v>
      </c>
      <c r="R35" s="78" t="s">
        <v>31</v>
      </c>
      <c r="S35" s="80" t="s">
        <v>57</v>
      </c>
      <c r="AB35" s="76"/>
      <c r="AC35" s="74"/>
      <c r="AD35" s="77">
        <v>26</v>
      </c>
      <c r="AE35" s="78" t="s">
        <v>28</v>
      </c>
      <c r="AF35" s="78" t="s">
        <v>39</v>
      </c>
      <c r="AG35" s="81"/>
      <c r="AP35" s="76"/>
      <c r="AQ35" s="74"/>
      <c r="BD35" s="76"/>
      <c r="BE35" s="74"/>
      <c r="BR35" s="76"/>
    </row>
    <row r="36" spans="1:70" s="75" customFormat="1" ht="17.25" customHeight="1">
      <c r="A36" s="74"/>
      <c r="B36" s="77">
        <v>27</v>
      </c>
      <c r="C36" s="78" t="s">
        <v>56</v>
      </c>
      <c r="D36" s="78" t="s">
        <v>33</v>
      </c>
      <c r="E36" s="80"/>
      <c r="N36" s="76"/>
      <c r="O36" s="74"/>
      <c r="P36" s="77">
        <v>27</v>
      </c>
      <c r="Q36" s="78" t="s">
        <v>56</v>
      </c>
      <c r="R36" s="78" t="s">
        <v>33</v>
      </c>
      <c r="S36" s="80" t="s">
        <v>57</v>
      </c>
      <c r="AB36" s="76"/>
      <c r="AC36" s="74"/>
      <c r="AD36" s="77">
        <v>27</v>
      </c>
      <c r="AE36" s="78" t="s">
        <v>28</v>
      </c>
      <c r="AF36" s="78" t="s">
        <v>39</v>
      </c>
      <c r="AG36" s="81"/>
      <c r="AP36" s="76"/>
      <c r="AQ36" s="74"/>
      <c r="BD36" s="76"/>
      <c r="BE36" s="74"/>
      <c r="BR36" s="76"/>
    </row>
    <row r="37" spans="1:70" s="75" customFormat="1" ht="17.25" customHeight="1">
      <c r="A37" s="74"/>
      <c r="B37" s="77">
        <v>28</v>
      </c>
      <c r="C37" s="78" t="s">
        <v>56</v>
      </c>
      <c r="D37" s="78" t="s">
        <v>35</v>
      </c>
      <c r="E37" s="80"/>
      <c r="N37" s="76"/>
      <c r="O37" s="74"/>
      <c r="P37" s="77">
        <v>28</v>
      </c>
      <c r="Q37" s="78" t="s">
        <v>56</v>
      </c>
      <c r="R37" s="78" t="s">
        <v>35</v>
      </c>
      <c r="S37" s="80" t="s">
        <v>57</v>
      </c>
      <c r="AB37" s="76"/>
      <c r="AC37" s="74"/>
      <c r="AD37" s="77">
        <v>28</v>
      </c>
      <c r="AE37" s="78" t="s">
        <v>28</v>
      </c>
      <c r="AF37" s="78" t="s">
        <v>39</v>
      </c>
      <c r="AG37" s="81"/>
      <c r="AP37" s="76"/>
      <c r="AQ37" s="74"/>
      <c r="BD37" s="76"/>
      <c r="BE37" s="74"/>
      <c r="BR37" s="76"/>
    </row>
    <row r="38" spans="1:70" s="75" customFormat="1" ht="17.25" customHeight="1">
      <c r="A38" s="74"/>
      <c r="B38" s="77">
        <v>29</v>
      </c>
      <c r="C38" s="78" t="s">
        <v>56</v>
      </c>
      <c r="D38" s="78" t="s">
        <v>37</v>
      </c>
      <c r="E38" s="80"/>
      <c r="N38" s="76"/>
      <c r="O38" s="74"/>
      <c r="P38" s="77">
        <v>29</v>
      </c>
      <c r="Q38" s="78" t="s">
        <v>56</v>
      </c>
      <c r="R38" s="78" t="s">
        <v>37</v>
      </c>
      <c r="S38" s="80" t="s">
        <v>57</v>
      </c>
      <c r="AB38" s="76"/>
      <c r="AC38" s="74"/>
      <c r="AD38" s="77">
        <v>29</v>
      </c>
      <c r="AE38" s="78" t="s">
        <v>28</v>
      </c>
      <c r="AF38" s="78" t="s">
        <v>39</v>
      </c>
      <c r="AG38" s="81"/>
      <c r="AP38" s="76"/>
      <c r="AQ38" s="74"/>
      <c r="BD38" s="76"/>
      <c r="BE38" s="74"/>
      <c r="BR38" s="76"/>
    </row>
    <row r="39" spans="1:70" s="75" customFormat="1" ht="17.25" customHeight="1">
      <c r="A39" s="74"/>
      <c r="B39" s="77">
        <v>30</v>
      </c>
      <c r="C39" s="78" t="s">
        <v>56</v>
      </c>
      <c r="D39" s="78" t="s">
        <v>39</v>
      </c>
      <c r="E39" s="80"/>
      <c r="N39" s="76"/>
      <c r="O39" s="74"/>
      <c r="P39" s="77">
        <v>30</v>
      </c>
      <c r="Q39" s="78" t="s">
        <v>56</v>
      </c>
      <c r="R39" s="78" t="s">
        <v>39</v>
      </c>
      <c r="S39" s="80" t="s">
        <v>57</v>
      </c>
      <c r="AB39" s="76"/>
      <c r="AC39" s="74"/>
      <c r="AD39" s="77">
        <v>30</v>
      </c>
      <c r="AE39" s="78" t="s">
        <v>28</v>
      </c>
      <c r="AF39" s="78" t="s">
        <v>39</v>
      </c>
      <c r="AG39" s="81"/>
      <c r="AP39" s="76"/>
      <c r="AQ39" s="74"/>
      <c r="BD39" s="76"/>
      <c r="BE39" s="74"/>
      <c r="BR39" s="76"/>
    </row>
    <row r="40" spans="1:70" s="75" customFormat="1" ht="17.25" customHeight="1">
      <c r="A40" s="74"/>
      <c r="B40" s="77">
        <v>31</v>
      </c>
      <c r="C40" s="78" t="s">
        <v>56</v>
      </c>
      <c r="D40" s="78" t="s">
        <v>26</v>
      </c>
      <c r="E40" s="80"/>
      <c r="N40" s="76"/>
      <c r="O40" s="74"/>
      <c r="P40" s="77">
        <v>31</v>
      </c>
      <c r="Q40" s="78" t="s">
        <v>56</v>
      </c>
      <c r="R40" s="78" t="s">
        <v>26</v>
      </c>
      <c r="S40" s="80" t="s">
        <v>57</v>
      </c>
      <c r="AB40" s="76"/>
      <c r="AC40" s="74"/>
      <c r="AD40" s="77">
        <v>31</v>
      </c>
      <c r="AE40" s="78" t="s">
        <v>28</v>
      </c>
      <c r="AF40" s="78" t="s">
        <v>39</v>
      </c>
      <c r="AG40" s="81"/>
      <c r="AP40" s="76"/>
      <c r="AQ40" s="74"/>
      <c r="BD40" s="76"/>
      <c r="BE40" s="74"/>
      <c r="BR40" s="76"/>
    </row>
    <row r="41" spans="1:70" s="75" customFormat="1" ht="17.25" customHeight="1">
      <c r="A41" s="74"/>
      <c r="B41" s="77">
        <v>32</v>
      </c>
      <c r="C41" s="78" t="s">
        <v>56</v>
      </c>
      <c r="D41" s="78" t="s">
        <v>31</v>
      </c>
      <c r="E41" s="80"/>
      <c r="N41" s="76"/>
      <c r="O41" s="74"/>
      <c r="P41" s="77">
        <v>32</v>
      </c>
      <c r="Q41" s="78" t="s">
        <v>56</v>
      </c>
      <c r="R41" s="78" t="s">
        <v>31</v>
      </c>
      <c r="S41" s="80" t="s">
        <v>57</v>
      </c>
      <c r="AB41" s="76"/>
      <c r="AC41" s="74"/>
      <c r="AD41" s="77">
        <v>32</v>
      </c>
      <c r="AE41" s="78" t="s">
        <v>28</v>
      </c>
      <c r="AF41" s="78" t="s">
        <v>39</v>
      </c>
      <c r="AG41" s="81"/>
      <c r="AP41" s="76"/>
      <c r="AQ41" s="74"/>
      <c r="BD41" s="76"/>
      <c r="BE41" s="74"/>
      <c r="BR41" s="76"/>
    </row>
    <row r="42" spans="1:70" s="75" customFormat="1" ht="17.25" customHeight="1">
      <c r="A42" s="74"/>
      <c r="B42" s="77">
        <v>33</v>
      </c>
      <c r="C42" s="78" t="s">
        <v>56</v>
      </c>
      <c r="D42" s="78" t="s">
        <v>33</v>
      </c>
      <c r="E42" s="80"/>
      <c r="N42" s="76"/>
      <c r="O42" s="74"/>
      <c r="P42" s="77">
        <v>33</v>
      </c>
      <c r="Q42" s="78" t="s">
        <v>56</v>
      </c>
      <c r="R42" s="78" t="s">
        <v>33</v>
      </c>
      <c r="S42" s="80" t="s">
        <v>57</v>
      </c>
      <c r="AB42" s="76"/>
      <c r="AC42" s="74"/>
      <c r="AD42" s="77">
        <v>33</v>
      </c>
      <c r="AE42" s="78" t="s">
        <v>28</v>
      </c>
      <c r="AF42" s="78" t="s">
        <v>39</v>
      </c>
      <c r="AG42" s="81"/>
      <c r="AP42" s="76"/>
      <c r="AQ42" s="74"/>
      <c r="BD42" s="76"/>
      <c r="BE42" s="74"/>
      <c r="BR42" s="76"/>
    </row>
    <row r="43" spans="1:70" s="75" customFormat="1" ht="17.25" customHeight="1">
      <c r="A43" s="74"/>
      <c r="B43" s="77">
        <v>34</v>
      </c>
      <c r="C43" s="78" t="s">
        <v>56</v>
      </c>
      <c r="D43" s="78" t="s">
        <v>35</v>
      </c>
      <c r="E43" s="80"/>
      <c r="N43" s="76"/>
      <c r="O43" s="74"/>
      <c r="P43" s="77">
        <v>34</v>
      </c>
      <c r="Q43" s="78" t="s">
        <v>56</v>
      </c>
      <c r="R43" s="78" t="s">
        <v>35</v>
      </c>
      <c r="S43" s="80" t="s">
        <v>57</v>
      </c>
      <c r="AB43" s="76"/>
      <c r="AC43" s="74"/>
      <c r="AD43" s="77">
        <v>34</v>
      </c>
      <c r="AE43" s="78" t="s">
        <v>28</v>
      </c>
      <c r="AF43" s="78" t="s">
        <v>39</v>
      </c>
      <c r="AG43" s="81"/>
      <c r="AP43" s="76"/>
      <c r="AQ43" s="74"/>
      <c r="BD43" s="76"/>
      <c r="BE43" s="74"/>
      <c r="BR43" s="76"/>
    </row>
    <row r="44" spans="1:70" s="75" customFormat="1" ht="17.25" customHeight="1">
      <c r="A44" s="74"/>
      <c r="B44" s="77">
        <v>35</v>
      </c>
      <c r="C44" s="78" t="s">
        <v>56</v>
      </c>
      <c r="D44" s="78" t="s">
        <v>37</v>
      </c>
      <c r="E44" s="80"/>
      <c r="N44" s="76"/>
      <c r="O44" s="74"/>
      <c r="P44" s="77">
        <v>35</v>
      </c>
      <c r="Q44" s="78" t="s">
        <v>56</v>
      </c>
      <c r="R44" s="78" t="s">
        <v>37</v>
      </c>
      <c r="S44" s="80" t="s">
        <v>57</v>
      </c>
      <c r="AB44" s="76"/>
      <c r="AC44" s="74"/>
      <c r="AD44" s="77">
        <v>35</v>
      </c>
      <c r="AE44" s="78" t="s">
        <v>28</v>
      </c>
      <c r="AF44" s="78" t="s">
        <v>39</v>
      </c>
      <c r="AG44" s="81"/>
      <c r="AP44" s="76"/>
      <c r="AQ44" s="74"/>
      <c r="BD44" s="76"/>
      <c r="BE44" s="74"/>
      <c r="BR44" s="76"/>
    </row>
    <row r="45" spans="1:70" s="75" customFormat="1" ht="17.25" customHeight="1">
      <c r="A45" s="74"/>
      <c r="B45" s="77">
        <v>36</v>
      </c>
      <c r="C45" s="78" t="s">
        <v>56</v>
      </c>
      <c r="D45" s="78" t="s">
        <v>39</v>
      </c>
      <c r="E45" s="80"/>
      <c r="N45" s="76"/>
      <c r="O45" s="74"/>
      <c r="P45" s="77">
        <v>36</v>
      </c>
      <c r="Q45" s="78" t="s">
        <v>56</v>
      </c>
      <c r="R45" s="78" t="s">
        <v>39</v>
      </c>
      <c r="S45" s="80" t="s">
        <v>57</v>
      </c>
      <c r="AB45" s="76"/>
      <c r="AC45" s="74"/>
      <c r="AD45" s="77">
        <v>36</v>
      </c>
      <c r="AE45" s="78" t="s">
        <v>28</v>
      </c>
      <c r="AF45" s="78" t="s">
        <v>39</v>
      </c>
      <c r="AG45" s="81"/>
      <c r="AP45" s="76"/>
      <c r="AQ45" s="74"/>
      <c r="BD45" s="76"/>
      <c r="BE45" s="74"/>
      <c r="BR45" s="76"/>
    </row>
    <row r="46" spans="1:70" ht="19.5" customHeight="1">
      <c r="A46" s="82"/>
      <c r="N46" s="83"/>
      <c r="O46" s="82"/>
      <c r="AB46" s="83"/>
      <c r="AC46" s="82"/>
      <c r="AP46" s="83"/>
      <c r="AQ46" s="82"/>
      <c r="BD46" s="83"/>
      <c r="BE46" s="82"/>
      <c r="BR46" s="83"/>
    </row>
    <row r="47" spans="1:70">
      <c r="A47" s="82"/>
      <c r="B47" s="1" t="s">
        <v>55</v>
      </c>
      <c r="N47" s="83"/>
      <c r="O47" s="82"/>
      <c r="P47" s="1" t="s">
        <v>55</v>
      </c>
      <c r="AB47" s="83"/>
      <c r="AC47" s="82"/>
      <c r="AD47" s="1" t="s">
        <v>55</v>
      </c>
      <c r="AP47" s="83"/>
      <c r="AQ47" s="82"/>
      <c r="BD47" s="83"/>
      <c r="BE47" s="82"/>
      <c r="BR47" s="83"/>
    </row>
    <row r="48" spans="1:70">
      <c r="A48" s="82"/>
      <c r="N48" s="83"/>
      <c r="O48" s="82"/>
      <c r="AB48" s="83"/>
      <c r="AC48" s="82"/>
      <c r="AP48" s="83"/>
      <c r="AQ48" s="82"/>
      <c r="BD48" s="83"/>
      <c r="BE48" s="82"/>
      <c r="BR48" s="83"/>
    </row>
    <row r="49" spans="1:70">
      <c r="A49" s="82"/>
      <c r="N49" s="83"/>
      <c r="O49" s="82"/>
      <c r="AB49" s="83"/>
      <c r="AC49" s="82"/>
      <c r="AP49" s="83"/>
      <c r="AQ49" s="82"/>
      <c r="BD49" s="83"/>
      <c r="BE49" s="82"/>
      <c r="BR49" s="83"/>
    </row>
    <row r="50" spans="1:70">
      <c r="A50" s="84"/>
      <c r="B50" s="85"/>
      <c r="C50" s="85"/>
      <c r="D50" s="85"/>
      <c r="E50" s="85"/>
      <c r="F50" s="85"/>
      <c r="G50" s="85"/>
      <c r="H50" s="85"/>
      <c r="I50" s="85"/>
      <c r="J50" s="85"/>
      <c r="K50" s="85"/>
      <c r="L50" s="85"/>
      <c r="M50" s="85"/>
      <c r="N50" s="86"/>
      <c r="O50" s="84"/>
      <c r="P50" s="85"/>
      <c r="Q50" s="85"/>
      <c r="R50" s="85"/>
      <c r="S50" s="85"/>
      <c r="T50" s="85"/>
      <c r="U50" s="85"/>
      <c r="V50" s="85"/>
      <c r="W50" s="85"/>
      <c r="X50" s="85"/>
      <c r="Y50" s="85"/>
      <c r="Z50" s="85"/>
      <c r="AA50" s="85"/>
      <c r="AB50" s="86"/>
      <c r="AC50" s="84"/>
      <c r="AD50" s="85"/>
      <c r="AE50" s="85"/>
      <c r="AF50" s="85"/>
      <c r="AG50" s="85"/>
      <c r="AH50" s="85"/>
      <c r="AI50" s="85"/>
      <c r="AJ50" s="85"/>
      <c r="AK50" s="85"/>
      <c r="AL50" s="85"/>
      <c r="AM50" s="85"/>
      <c r="AN50" s="85"/>
      <c r="AO50" s="85"/>
      <c r="AP50" s="86"/>
      <c r="AQ50" s="84"/>
      <c r="AR50" s="85"/>
      <c r="AS50" s="85"/>
      <c r="AT50" s="85"/>
      <c r="AU50" s="85"/>
      <c r="AV50" s="85"/>
      <c r="AW50" s="85"/>
      <c r="AX50" s="85"/>
      <c r="AY50" s="85"/>
      <c r="AZ50" s="85"/>
      <c r="BA50" s="85"/>
      <c r="BB50" s="85"/>
      <c r="BC50" s="85"/>
      <c r="BD50" s="86"/>
      <c r="BE50" s="84"/>
      <c r="BF50" s="85"/>
      <c r="BG50" s="85"/>
      <c r="BH50" s="85"/>
      <c r="BI50" s="85"/>
      <c r="BJ50" s="85"/>
      <c r="BK50" s="85"/>
      <c r="BL50" s="85"/>
      <c r="BM50" s="85"/>
      <c r="BN50" s="85"/>
      <c r="BO50" s="85"/>
      <c r="BP50" s="85"/>
      <c r="BQ50" s="85"/>
      <c r="BR50" s="86"/>
    </row>
  </sheetData>
  <customSheetViews>
    <customSheetView guid="{347D7E03-826B-4C27-8973-AB59E7FFF68E}" scale="80" showPageBreaks="1" fitToPage="1" printArea="1" view="pageBreakPreview">
      <selection activeCell="O25" sqref="O25"/>
      <colBreaks count="5" manualBreakCount="5">
        <brk id="14" max="45" man="1"/>
        <brk id="28" max="45" man="1"/>
        <brk id="42" max="1048575" man="1"/>
        <brk id="56" max="1048575" man="1"/>
        <brk id="70" max="45" man="1"/>
      </colBreaks>
      <pageMargins left="0" right="0" top="0" bottom="0" header="0" footer="0"/>
      <pageSetup scale="77" fitToWidth="0" orientation="portrait" r:id="rId1"/>
    </customSheetView>
    <customSheetView guid="{80A2CA52-7F2C-4B03-980B-13368D480FCF}" scale="80" showPageBreaks="1" fitToPage="1" printArea="1" view="pageBreakPreview">
      <selection activeCell="O25" sqref="O25"/>
      <colBreaks count="5" manualBreakCount="5">
        <brk id="14" max="45" man="1"/>
        <brk id="28" max="45" man="1"/>
        <brk id="42" max="1048575" man="1"/>
        <brk id="56" max="1048575" man="1"/>
        <brk id="70" max="45" man="1"/>
      </colBreaks>
      <pageMargins left="0" right="0" top="0" bottom="0" header="0" footer="0"/>
      <pageSetup scale="77" fitToWidth="0" orientation="portrait" r:id="rId2"/>
    </customSheetView>
  </customSheetViews>
  <mergeCells count="25">
    <mergeCell ref="Q8:Q9"/>
    <mergeCell ref="U8:AA9"/>
    <mergeCell ref="AS8:AS9"/>
    <mergeCell ref="AF8:AF9"/>
    <mergeCell ref="BF2:BQ2"/>
    <mergeCell ref="BF8:BF9"/>
    <mergeCell ref="BG8:BG9"/>
    <mergeCell ref="BK8:BO9"/>
    <mergeCell ref="BH8:BH9"/>
    <mergeCell ref="B2:M2"/>
    <mergeCell ref="AD2:AO2"/>
    <mergeCell ref="AR2:BC2"/>
    <mergeCell ref="AW8:BA9"/>
    <mergeCell ref="AI8:AO9"/>
    <mergeCell ref="G8:M9"/>
    <mergeCell ref="AR8:AR9"/>
    <mergeCell ref="AT8:AT9"/>
    <mergeCell ref="B8:B9"/>
    <mergeCell ref="C8:C9"/>
    <mergeCell ref="AD8:AD9"/>
    <mergeCell ref="AE8:AE9"/>
    <mergeCell ref="D8:D9"/>
    <mergeCell ref="R8:R9"/>
    <mergeCell ref="P2:AA2"/>
    <mergeCell ref="P8:P9"/>
  </mergeCells>
  <phoneticPr fontId="33" type="noConversion"/>
  <pageMargins left="1" right="1" top="1" bottom="1" header="0.5" footer="0.5"/>
  <pageSetup scale="73" fitToWidth="0" orientation="portrait" r:id="rId3"/>
  <colBreaks count="4" manualBreakCount="4">
    <brk id="14" max="45" man="1"/>
    <brk id="28" max="1048575" man="1"/>
    <brk id="42" max="1048575" man="1"/>
    <brk id="56" max="45" man="1"/>
  </col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84724-3E20-481A-8230-DF512AFA0A55}">
  <sheetPr codeName="Sheet5"/>
  <dimension ref="A1:BK50"/>
  <sheetViews>
    <sheetView view="pageBreakPreview" topLeftCell="M4" zoomScaleNormal="40" zoomScaleSheetLayoutView="100" workbookViewId="0">
      <selection activeCell="Q12" sqref="Q12"/>
    </sheetView>
  </sheetViews>
  <sheetFormatPr defaultColWidth="9.140625" defaultRowHeight="14.45"/>
  <cols>
    <col min="1" max="1" width="3" style="1" customWidth="1"/>
    <col min="2" max="2" width="11.140625" style="1" bestFit="1" customWidth="1"/>
    <col min="3" max="3" width="16.42578125" style="1" bestFit="1" customWidth="1"/>
    <col min="4" max="5" width="10.85546875" style="1" customWidth="1"/>
    <col min="6" max="6" width="16" style="1" bestFit="1" customWidth="1"/>
    <col min="7" max="7" width="16" style="1" customWidth="1"/>
    <col min="8" max="13" width="1.140625" style="1" customWidth="1"/>
    <col min="14" max="14" width="11.140625" style="1" customWidth="1"/>
    <col min="15" max="15" width="17.42578125" style="1" customWidth="1"/>
    <col min="16" max="16" width="11.28515625" style="1" customWidth="1"/>
    <col min="17" max="17" width="14.42578125" style="1" customWidth="1"/>
    <col min="18" max="18" width="15.5703125" style="1" bestFit="1" customWidth="1"/>
    <col min="19" max="19" width="16.5703125" style="1" customWidth="1"/>
    <col min="20" max="25" width="1.140625" style="1" customWidth="1"/>
    <col min="26" max="26" width="14.28515625" style="1" customWidth="1"/>
    <col min="27" max="27" width="8.7109375" style="1" bestFit="1" customWidth="1"/>
    <col min="28" max="28" width="14.85546875" style="1" bestFit="1" customWidth="1"/>
    <col min="29" max="29" width="15.5703125" style="1" customWidth="1"/>
    <col min="30" max="30" width="15.5703125" style="1" bestFit="1" customWidth="1"/>
    <col min="31" max="31" width="18.5703125" style="1" customWidth="1"/>
    <col min="32" max="37" width="1.140625" style="1" customWidth="1"/>
    <col min="38" max="38" width="11.140625" style="1" customWidth="1"/>
    <col min="39" max="39" width="12" style="1" bestFit="1" customWidth="1"/>
    <col min="40" max="40" width="11" style="1" customWidth="1"/>
    <col min="41" max="41" width="13" style="1" customWidth="1"/>
    <col min="42" max="42" width="15.5703125" style="1" bestFit="1" customWidth="1"/>
    <col min="43" max="43" width="14.5703125" style="1" customWidth="1"/>
    <col min="44" max="51" width="1.140625" style="1" customWidth="1"/>
    <col min="52" max="52" width="11" style="1" customWidth="1"/>
    <col min="53" max="53" width="12" style="1" bestFit="1" customWidth="1"/>
    <col min="54" max="54" width="9.140625" style="1"/>
    <col min="55" max="55" width="13.42578125" style="1" customWidth="1"/>
    <col min="56" max="57" width="15.28515625" style="1" customWidth="1"/>
    <col min="58" max="62" width="1.28515625" style="1" customWidth="1"/>
    <col min="63" max="63" width="1.140625" style="1" customWidth="1"/>
    <col min="64" max="16384" width="9.140625" style="1"/>
  </cols>
  <sheetData>
    <row r="1" spans="1:63" ht="10.15" customHeight="1" thickBot="1">
      <c r="A1" s="72"/>
      <c r="B1" s="43"/>
      <c r="C1" s="43"/>
      <c r="D1" s="43"/>
      <c r="E1" s="43"/>
      <c r="F1" s="43"/>
      <c r="G1" s="43"/>
      <c r="H1" s="43"/>
      <c r="I1" s="43"/>
      <c r="J1" s="154"/>
      <c r="K1" s="154"/>
      <c r="L1" s="125"/>
      <c r="M1" s="72"/>
      <c r="N1" s="43"/>
      <c r="O1" s="43"/>
      <c r="P1" s="43"/>
      <c r="Q1" s="43"/>
      <c r="R1" s="43"/>
      <c r="S1" s="43"/>
      <c r="T1" s="43"/>
      <c r="U1" s="43"/>
      <c r="V1" s="43"/>
      <c r="W1" s="43"/>
      <c r="X1" s="73"/>
      <c r="Y1" s="72"/>
      <c r="Z1" s="43"/>
      <c r="AA1" s="43"/>
      <c r="AB1" s="43"/>
      <c r="AC1" s="43"/>
      <c r="AD1" s="43"/>
      <c r="AE1" s="43"/>
      <c r="AF1" s="43"/>
      <c r="AG1" s="43"/>
      <c r="AH1" s="43"/>
      <c r="AI1" s="97"/>
      <c r="AJ1" s="73"/>
      <c r="AK1" s="72"/>
      <c r="AL1" s="43"/>
      <c r="AM1" s="43"/>
      <c r="AN1" s="43"/>
      <c r="AO1" s="43"/>
      <c r="AP1" s="43"/>
      <c r="AQ1" s="43"/>
      <c r="AR1" s="43"/>
      <c r="AS1" s="43"/>
      <c r="AT1" s="43"/>
      <c r="AU1" s="43"/>
      <c r="AV1" s="43"/>
      <c r="AW1" s="43"/>
      <c r="AX1" s="73"/>
      <c r="AY1" s="72"/>
      <c r="AZ1" s="43"/>
      <c r="BA1" s="43"/>
      <c r="BB1" s="43"/>
      <c r="BC1" s="43"/>
      <c r="BD1" s="43"/>
      <c r="BE1" s="43"/>
      <c r="BF1" s="43"/>
      <c r="BG1" s="43"/>
      <c r="BH1" s="43"/>
      <c r="BI1" s="43"/>
      <c r="BJ1" s="43"/>
      <c r="BK1" s="73"/>
    </row>
    <row r="2" spans="1:63" s="89" customFormat="1" ht="26.45" thickBot="1">
      <c r="A2" s="87"/>
      <c r="B2" s="140" t="s">
        <v>58</v>
      </c>
      <c r="C2" s="141"/>
      <c r="D2" s="141"/>
      <c r="E2" s="141"/>
      <c r="F2" s="141"/>
      <c r="G2" s="142"/>
      <c r="H2" s="97"/>
      <c r="I2" s="97"/>
      <c r="J2" s="154"/>
      <c r="K2" s="154"/>
      <c r="L2" s="125"/>
      <c r="M2" s="87"/>
      <c r="N2" s="91"/>
      <c r="O2" s="91"/>
      <c r="P2" s="91"/>
      <c r="Q2" s="91"/>
      <c r="R2" s="91"/>
      <c r="S2" s="91"/>
      <c r="T2" s="97"/>
      <c r="U2" s="97"/>
      <c r="V2" s="97"/>
      <c r="W2" s="97"/>
      <c r="X2" s="88"/>
      <c r="Y2" s="87"/>
      <c r="Z2" s="91"/>
      <c r="AA2" s="91"/>
      <c r="AB2" s="91"/>
      <c r="AC2" s="91"/>
      <c r="AD2" s="91"/>
      <c r="AE2" s="91"/>
      <c r="AF2" s="97"/>
      <c r="AG2" s="97"/>
      <c r="AH2" s="97"/>
      <c r="AI2" s="97"/>
      <c r="AJ2" s="88"/>
      <c r="AK2" s="87"/>
      <c r="AL2" s="91"/>
      <c r="AM2" s="91"/>
      <c r="AN2" s="91"/>
      <c r="AO2" s="91"/>
      <c r="AP2" s="91"/>
      <c r="AQ2" s="91"/>
      <c r="AR2" s="97"/>
      <c r="AS2" s="97"/>
      <c r="AT2" s="97"/>
      <c r="AU2" s="97"/>
      <c r="AV2" s="97"/>
      <c r="AW2" s="97"/>
      <c r="AX2" s="88"/>
      <c r="AY2" s="87"/>
      <c r="AZ2" s="91"/>
      <c r="BA2" s="91"/>
      <c r="BB2" s="91"/>
      <c r="BC2" s="91"/>
      <c r="BD2" s="91"/>
      <c r="BE2" s="91"/>
      <c r="BF2" s="91"/>
      <c r="BG2" s="91"/>
      <c r="BH2" s="91"/>
      <c r="BI2" s="91"/>
      <c r="BJ2" s="91"/>
      <c r="BK2" s="88"/>
    </row>
    <row r="3" spans="1:63" s="93" customFormat="1" ht="24" customHeight="1">
      <c r="A3" s="90"/>
      <c r="B3" s="91"/>
      <c r="C3" s="91"/>
      <c r="D3" s="91"/>
      <c r="E3" s="91"/>
      <c r="F3" s="91"/>
      <c r="G3" s="91"/>
      <c r="H3" s="97"/>
      <c r="I3" s="97"/>
      <c r="J3" s="154"/>
      <c r="K3" s="154"/>
      <c r="L3" s="125"/>
      <c r="M3" s="90"/>
      <c r="N3" s="91"/>
      <c r="O3" s="91"/>
      <c r="P3" s="91"/>
      <c r="Q3" s="91"/>
      <c r="R3" s="91"/>
      <c r="S3" s="91"/>
      <c r="T3" s="97"/>
      <c r="U3" s="97"/>
      <c r="V3" s="97"/>
      <c r="W3" s="97"/>
      <c r="X3" s="92"/>
      <c r="Y3" s="90"/>
      <c r="Z3" s="91"/>
      <c r="AA3" s="91"/>
      <c r="AB3" s="91"/>
      <c r="AC3" s="91"/>
      <c r="AD3" s="91"/>
      <c r="AE3" s="91"/>
      <c r="AF3" s="97"/>
      <c r="AG3" s="97"/>
      <c r="AH3" s="97"/>
      <c r="AI3" s="97"/>
      <c r="AJ3" s="92"/>
      <c r="AK3" s="90"/>
      <c r="AL3" s="91"/>
      <c r="AM3" s="91"/>
      <c r="AN3" s="91"/>
      <c r="AO3" s="91"/>
      <c r="AP3" s="91"/>
      <c r="AQ3" s="91"/>
      <c r="AR3" s="97"/>
      <c r="AS3" s="97"/>
      <c r="AT3" s="97"/>
      <c r="AU3" s="97"/>
      <c r="AV3" s="97"/>
      <c r="AW3" s="97"/>
      <c r="AX3" s="92"/>
      <c r="AY3" s="90"/>
      <c r="AZ3" s="91"/>
      <c r="BA3" s="91"/>
      <c r="BB3" s="91"/>
      <c r="BC3" s="91"/>
      <c r="BD3" s="91"/>
      <c r="BE3" s="91"/>
      <c r="BF3" s="91"/>
      <c r="BG3" s="91"/>
      <c r="BH3" s="91"/>
      <c r="BI3" s="91"/>
      <c r="BJ3" s="91"/>
      <c r="BK3" s="92"/>
    </row>
    <row r="4" spans="1:63" s="97" customFormat="1" ht="15.6">
      <c r="A4" s="94"/>
      <c r="B4" s="105" t="s">
        <v>6</v>
      </c>
      <c r="C4" s="106">
        <f>'General Infomation'!$C$8</f>
        <v>0</v>
      </c>
      <c r="J4" s="154"/>
      <c r="K4" s="154"/>
      <c r="L4" s="125"/>
      <c r="M4" s="94"/>
      <c r="N4" s="105" t="s">
        <v>6</v>
      </c>
      <c r="O4" s="106">
        <f>'General Infomation'!$C$8</f>
        <v>0</v>
      </c>
      <c r="X4" s="98"/>
      <c r="Y4" s="94"/>
      <c r="Z4" s="105" t="s">
        <v>6</v>
      </c>
      <c r="AA4" s="106">
        <f>'General Infomation'!$C$8</f>
        <v>0</v>
      </c>
      <c r="AJ4" s="98"/>
      <c r="AK4" s="94"/>
      <c r="AL4" s="105" t="s">
        <v>6</v>
      </c>
      <c r="AM4" s="106">
        <f>'General Infomation'!$C$8</f>
        <v>0</v>
      </c>
      <c r="AX4" s="98"/>
      <c r="AY4" s="94"/>
      <c r="AZ4" s="105" t="s">
        <v>6</v>
      </c>
      <c r="BA4" s="106">
        <f>'General Infomation'!$C$8</f>
        <v>0</v>
      </c>
      <c r="BK4" s="98"/>
    </row>
    <row r="5" spans="1:63" s="97" customFormat="1" ht="15.6">
      <c r="A5" s="94"/>
      <c r="B5" s="105" t="s">
        <v>16</v>
      </c>
      <c r="C5" s="106" t="str">
        <f>'General Infomation'!$C$9</f>
        <v>0723</v>
      </c>
      <c r="F5" s="93"/>
      <c r="G5" s="93"/>
      <c r="H5" s="107"/>
      <c r="J5" s="154"/>
      <c r="K5" s="154"/>
      <c r="L5" s="125"/>
      <c r="M5" s="94"/>
      <c r="N5" s="105" t="s">
        <v>16</v>
      </c>
      <c r="O5" s="106" t="str">
        <f>'General Infomation'!$C$9</f>
        <v>0723</v>
      </c>
      <c r="X5" s="98"/>
      <c r="Y5" s="94"/>
      <c r="Z5" s="105" t="s">
        <v>16</v>
      </c>
      <c r="AA5" s="106" t="str">
        <f>'General Infomation'!$C$9</f>
        <v>0723</v>
      </c>
      <c r="AJ5" s="98"/>
      <c r="AK5" s="94"/>
      <c r="AL5" s="105" t="s">
        <v>16</v>
      </c>
      <c r="AM5" s="106" t="str">
        <f>'General Infomation'!$C$9</f>
        <v>0723</v>
      </c>
      <c r="AX5" s="98"/>
      <c r="AY5" s="94"/>
      <c r="AZ5" s="105" t="s">
        <v>16</v>
      </c>
      <c r="BA5" s="106" t="str">
        <f>'General Infomation'!$C$9</f>
        <v>0723</v>
      </c>
      <c r="BK5" s="98"/>
    </row>
    <row r="6" spans="1:63" s="97" customFormat="1" ht="15.6">
      <c r="A6" s="94"/>
      <c r="B6" s="105" t="s">
        <v>17</v>
      </c>
      <c r="C6" s="108" t="s">
        <v>59</v>
      </c>
      <c r="J6" s="154"/>
      <c r="K6" s="154"/>
      <c r="L6" s="125"/>
      <c r="M6" s="94"/>
      <c r="N6" s="105" t="s">
        <v>17</v>
      </c>
      <c r="O6" s="108" t="s">
        <v>60</v>
      </c>
      <c r="X6" s="98"/>
      <c r="Y6" s="94"/>
      <c r="Z6" s="105" t="s">
        <v>17</v>
      </c>
      <c r="AA6" s="108" t="s">
        <v>20</v>
      </c>
      <c r="AJ6" s="98"/>
      <c r="AK6" s="94"/>
      <c r="AL6" s="105" t="s">
        <v>17</v>
      </c>
      <c r="AM6" s="108" t="s">
        <v>21</v>
      </c>
      <c r="AX6" s="98"/>
      <c r="AY6" s="94"/>
      <c r="AZ6" s="105" t="s">
        <v>17</v>
      </c>
      <c r="BA6" s="108" t="s">
        <v>21</v>
      </c>
      <c r="BK6" s="98"/>
    </row>
    <row r="7" spans="1:63" s="97" customFormat="1" ht="23.45" customHeight="1">
      <c r="A7" s="94"/>
      <c r="M7" s="94"/>
      <c r="X7" s="98"/>
      <c r="Y7" s="94"/>
      <c r="AJ7" s="98"/>
      <c r="AK7" s="94"/>
      <c r="AX7" s="98"/>
      <c r="AY7" s="94"/>
      <c r="BK7" s="98"/>
    </row>
    <row r="8" spans="1:63" s="97" customFormat="1" ht="15.75" customHeight="1">
      <c r="A8" s="94"/>
      <c r="B8" s="155" t="str">
        <f>'List of samples'!B8</f>
        <v>Location #</v>
      </c>
      <c r="C8" s="155" t="str">
        <f>'List of samples'!C8</f>
        <v>Analyte</v>
      </c>
      <c r="D8" s="155" t="str">
        <f>'List of samples'!D8</f>
        <v>Sample Type*</v>
      </c>
      <c r="E8" s="109" t="str">
        <f>'List of samples'!E8</f>
        <v xml:space="preserve"> 0723</v>
      </c>
      <c r="F8" s="109"/>
      <c r="G8" s="109"/>
      <c r="I8" s="154"/>
      <c r="J8" s="154"/>
      <c r="K8" s="154"/>
      <c r="L8" s="125"/>
      <c r="M8" s="94"/>
      <c r="N8" s="155" t="s">
        <v>22</v>
      </c>
      <c r="O8" s="155" t="s">
        <v>23</v>
      </c>
      <c r="P8" s="155" t="s">
        <v>24</v>
      </c>
      <c r="Q8" s="109"/>
      <c r="R8" s="109"/>
      <c r="S8" s="109"/>
      <c r="X8" s="98"/>
      <c r="Y8" s="94"/>
      <c r="Z8" s="155" t="s">
        <v>22</v>
      </c>
      <c r="AA8" s="155" t="s">
        <v>23</v>
      </c>
      <c r="AB8" s="155" t="s">
        <v>24</v>
      </c>
      <c r="AC8" s="109"/>
      <c r="AD8" s="109"/>
      <c r="AE8" s="109"/>
      <c r="AJ8" s="98"/>
      <c r="AK8" s="94"/>
      <c r="AL8" s="155" t="s">
        <v>22</v>
      </c>
      <c r="AM8" s="155" t="s">
        <v>23</v>
      </c>
      <c r="AN8" s="155" t="s">
        <v>24</v>
      </c>
      <c r="AO8" s="109"/>
      <c r="AP8" s="109"/>
      <c r="AQ8" s="109"/>
      <c r="AX8" s="98"/>
      <c r="AY8" s="94"/>
      <c r="AZ8" s="155" t="s">
        <v>22</v>
      </c>
      <c r="BA8" s="155" t="s">
        <v>23</v>
      </c>
      <c r="BB8" s="155" t="s">
        <v>24</v>
      </c>
      <c r="BC8" s="109"/>
      <c r="BD8" s="109"/>
      <c r="BE8" s="109"/>
      <c r="BK8" s="98"/>
    </row>
    <row r="9" spans="1:63" s="97" customFormat="1" ht="30.95">
      <c r="A9" s="94"/>
      <c r="B9" s="156"/>
      <c r="C9" s="156"/>
      <c r="D9" s="156"/>
      <c r="E9" s="110" t="str">
        <f>'List of samples'!E9</f>
        <v>TC TG HDL-DCM</v>
      </c>
      <c r="F9" s="111" t="s">
        <v>61</v>
      </c>
      <c r="G9" s="110" t="s">
        <v>62</v>
      </c>
      <c r="I9" s="154"/>
      <c r="J9" s="154"/>
      <c r="K9" s="154"/>
      <c r="L9" s="125"/>
      <c r="M9" s="94"/>
      <c r="N9" s="156"/>
      <c r="O9" s="156"/>
      <c r="P9" s="156"/>
      <c r="Q9" s="110" t="str">
        <f>O6</f>
        <v>TC-IDMS TG</v>
      </c>
      <c r="R9" s="111" t="s">
        <v>61</v>
      </c>
      <c r="S9" s="110" t="s">
        <v>62</v>
      </c>
      <c r="X9" s="98"/>
      <c r="Y9" s="94"/>
      <c r="Z9" s="156"/>
      <c r="AA9" s="156"/>
      <c r="AB9" s="156"/>
      <c r="AC9" s="110" t="str">
        <f>AA6</f>
        <v xml:space="preserve">HDL UC </v>
      </c>
      <c r="AD9" s="111" t="s">
        <v>61</v>
      </c>
      <c r="AE9" s="110" t="s">
        <v>62</v>
      </c>
      <c r="AJ9" s="98"/>
      <c r="AK9" s="94"/>
      <c r="AL9" s="156"/>
      <c r="AM9" s="156"/>
      <c r="AN9" s="156"/>
      <c r="AO9" s="110" t="str">
        <f>AM6</f>
        <v xml:space="preserve">HDL/LDL </v>
      </c>
      <c r="AP9" s="111" t="s">
        <v>61</v>
      </c>
      <c r="AQ9" s="110" t="s">
        <v>62</v>
      </c>
      <c r="AX9" s="98"/>
      <c r="AY9" s="94"/>
      <c r="AZ9" s="156"/>
      <c r="BA9" s="156"/>
      <c r="BB9" s="156"/>
      <c r="BC9" s="110" t="str">
        <f>BA6</f>
        <v xml:space="preserve">HDL/LDL </v>
      </c>
      <c r="BD9" s="111" t="s">
        <v>61</v>
      </c>
      <c r="BE9" s="110" t="s">
        <v>62</v>
      </c>
      <c r="BK9" s="98"/>
    </row>
    <row r="10" spans="1:63" s="75" customFormat="1" ht="17.25" customHeight="1">
      <c r="A10" s="74"/>
      <c r="B10" s="112">
        <f>'List of samples'!B10</f>
        <v>1</v>
      </c>
      <c r="C10" s="113" t="str">
        <f>'List of samples'!C10</f>
        <v>TC</v>
      </c>
      <c r="D10" s="114" t="str">
        <f>'List of samples'!D10</f>
        <v>CS01</v>
      </c>
      <c r="E10" s="115">
        <f>'List of samples'!E10</f>
        <v>0</v>
      </c>
      <c r="F10" s="104"/>
      <c r="G10" s="104"/>
      <c r="H10" s="116"/>
      <c r="I10" s="117"/>
      <c r="J10" s="117"/>
      <c r="K10" s="117"/>
      <c r="L10" s="117"/>
      <c r="M10" s="74"/>
      <c r="N10" s="112">
        <v>1</v>
      </c>
      <c r="O10" s="113" t="s">
        <v>27</v>
      </c>
      <c r="P10" s="114" t="s">
        <v>26</v>
      </c>
      <c r="Q10" s="115" t="str">
        <f>'List of samples'!S10</f>
        <v>TC-IDMS</v>
      </c>
      <c r="R10" s="104"/>
      <c r="S10" s="104"/>
      <c r="T10" s="97"/>
      <c r="U10" s="97"/>
      <c r="V10" s="97"/>
      <c r="W10" s="97"/>
      <c r="X10" s="76"/>
      <c r="Y10" s="74"/>
      <c r="Z10" s="112">
        <v>1</v>
      </c>
      <c r="AA10" s="113" t="s">
        <v>28</v>
      </c>
      <c r="AB10" s="114" t="s">
        <v>26</v>
      </c>
      <c r="AC10" s="115">
        <f>'List of samples'!AG10</f>
        <v>0</v>
      </c>
      <c r="AD10" s="104"/>
      <c r="AE10" s="104"/>
      <c r="AF10" s="97"/>
      <c r="AG10" s="97"/>
      <c r="AH10" s="97"/>
      <c r="AI10" s="97"/>
      <c r="AJ10" s="76"/>
      <c r="AK10" s="74"/>
      <c r="AL10" s="112">
        <v>1</v>
      </c>
      <c r="AM10" s="113" t="str">
        <f>$AO$9</f>
        <v xml:space="preserve">HDL/LDL </v>
      </c>
      <c r="AN10" s="114" t="s">
        <v>26</v>
      </c>
      <c r="AO10" s="115" t="str">
        <f>'List of samples'!AU10</f>
        <v>HDL/LDL Box 1</v>
      </c>
      <c r="AP10" s="104"/>
      <c r="AQ10" s="104"/>
      <c r="AR10" s="97"/>
      <c r="AS10" s="97"/>
      <c r="AT10" s="97"/>
      <c r="AU10" s="97"/>
      <c r="AX10" s="76"/>
      <c r="AY10" s="74"/>
      <c r="AZ10" s="112">
        <v>1</v>
      </c>
      <c r="BA10" s="113" t="str">
        <f>$AO$9</f>
        <v xml:space="preserve">HDL/LDL </v>
      </c>
      <c r="BB10" s="114" t="s">
        <v>26</v>
      </c>
      <c r="BC10" s="115" t="str">
        <f>'List of samples'!BI10</f>
        <v>HDL/LDL 1</v>
      </c>
      <c r="BD10" s="104"/>
      <c r="BE10" s="104"/>
      <c r="BF10" s="97"/>
      <c r="BG10" s="97"/>
      <c r="BH10" s="97"/>
      <c r="BI10" s="97"/>
      <c r="BK10" s="76"/>
    </row>
    <row r="11" spans="1:63" s="75" customFormat="1" ht="17.25" customHeight="1">
      <c r="A11" s="74"/>
      <c r="B11" s="112">
        <f>'List of samples'!B11</f>
        <v>2</v>
      </c>
      <c r="C11" s="113" t="str">
        <f>'List of samples'!C11</f>
        <v>TC</v>
      </c>
      <c r="D11" s="113" t="str">
        <f>'List of samples'!D11</f>
        <v>CS02</v>
      </c>
      <c r="E11" s="115">
        <f>'List of samples'!E11</f>
        <v>0</v>
      </c>
      <c r="F11" s="104"/>
      <c r="G11" s="104"/>
      <c r="I11" s="117"/>
      <c r="J11" s="117"/>
      <c r="K11" s="117"/>
      <c r="L11" s="117"/>
      <c r="M11" s="74"/>
      <c r="N11" s="112">
        <v>2</v>
      </c>
      <c r="O11" s="113" t="s">
        <v>27</v>
      </c>
      <c r="P11" s="113" t="s">
        <v>31</v>
      </c>
      <c r="Q11" s="115" t="str">
        <f>'List of samples'!S11</f>
        <v>TC-IDMS</v>
      </c>
      <c r="R11" s="104"/>
      <c r="S11" s="104"/>
      <c r="T11" s="97"/>
      <c r="U11" s="97"/>
      <c r="V11" s="97"/>
      <c r="W11" s="97"/>
      <c r="X11" s="76"/>
      <c r="Y11" s="74"/>
      <c r="Z11" s="112">
        <v>2</v>
      </c>
      <c r="AA11" s="113" t="s">
        <v>28</v>
      </c>
      <c r="AB11" s="113" t="s">
        <v>26</v>
      </c>
      <c r="AC11" s="115">
        <f>'List of samples'!AG11</f>
        <v>0</v>
      </c>
      <c r="AD11" s="104"/>
      <c r="AE11" s="104"/>
      <c r="AF11" s="97"/>
      <c r="AG11" s="97"/>
      <c r="AH11" s="97"/>
      <c r="AI11" s="97"/>
      <c r="AJ11" s="76"/>
      <c r="AK11" s="74"/>
      <c r="AL11" s="112">
        <v>2</v>
      </c>
      <c r="AM11" s="113" t="str">
        <f t="shared" ref="AM11:AM25" si="0">$AM$10</f>
        <v xml:space="preserve">HDL/LDL </v>
      </c>
      <c r="AN11" s="113" t="s">
        <v>26</v>
      </c>
      <c r="AO11" s="115" t="str">
        <f>'List of samples'!AU11</f>
        <v>HDL/LDL Box 1</v>
      </c>
      <c r="AP11" s="104"/>
      <c r="AQ11" s="104"/>
      <c r="AR11" s="97"/>
      <c r="AS11" s="97"/>
      <c r="AT11" s="97"/>
      <c r="AU11" s="97"/>
      <c r="AX11" s="76"/>
      <c r="AY11" s="74"/>
      <c r="AZ11" s="112">
        <v>2</v>
      </c>
      <c r="BA11" s="113" t="str">
        <f t="shared" ref="BA11:BA27" si="1">$AM$10</f>
        <v xml:space="preserve">HDL/LDL </v>
      </c>
      <c r="BB11" s="113" t="s">
        <v>26</v>
      </c>
      <c r="BC11" s="115" t="str">
        <f>'List of samples'!BI11</f>
        <v>HDL/LDL 2</v>
      </c>
      <c r="BD11" s="104"/>
      <c r="BE11" s="104"/>
      <c r="BF11" s="97"/>
      <c r="BG11" s="97"/>
      <c r="BH11" s="97"/>
      <c r="BI11" s="97"/>
      <c r="BK11" s="76"/>
    </row>
    <row r="12" spans="1:63" s="75" customFormat="1" ht="17.25" customHeight="1">
      <c r="A12" s="74"/>
      <c r="B12" s="112">
        <f>'List of samples'!B12</f>
        <v>3</v>
      </c>
      <c r="C12" s="113" t="str">
        <f>'List of samples'!C12</f>
        <v>TC</v>
      </c>
      <c r="D12" s="113" t="str">
        <f>'List of samples'!D12</f>
        <v>CS03</v>
      </c>
      <c r="E12" s="115">
        <f>'List of samples'!E12</f>
        <v>0</v>
      </c>
      <c r="F12" s="104"/>
      <c r="G12" s="104"/>
      <c r="I12" s="117"/>
      <c r="J12" s="117"/>
      <c r="K12" s="117"/>
      <c r="L12" s="117"/>
      <c r="M12" s="74"/>
      <c r="N12" s="112">
        <v>3</v>
      </c>
      <c r="O12" s="113" t="s">
        <v>27</v>
      </c>
      <c r="P12" s="113" t="s">
        <v>33</v>
      </c>
      <c r="Q12" s="115" t="str">
        <f>'List of samples'!S12</f>
        <v>TC-IDMS</v>
      </c>
      <c r="R12" s="104"/>
      <c r="S12" s="104"/>
      <c r="T12" s="97"/>
      <c r="U12" s="97"/>
      <c r="V12" s="97"/>
      <c r="W12" s="97"/>
      <c r="X12" s="76"/>
      <c r="Y12" s="74"/>
      <c r="Z12" s="112">
        <v>3</v>
      </c>
      <c r="AA12" s="113" t="s">
        <v>28</v>
      </c>
      <c r="AB12" s="113" t="s">
        <v>26</v>
      </c>
      <c r="AC12" s="115">
        <f>'List of samples'!AG12</f>
        <v>0</v>
      </c>
      <c r="AD12" s="104"/>
      <c r="AE12" s="104"/>
      <c r="AF12" s="97"/>
      <c r="AG12" s="97"/>
      <c r="AH12" s="97"/>
      <c r="AI12" s="97"/>
      <c r="AJ12" s="76"/>
      <c r="AK12" s="74"/>
      <c r="AL12" s="112">
        <v>3</v>
      </c>
      <c r="AM12" s="113" t="str">
        <f t="shared" si="0"/>
        <v xml:space="preserve">HDL/LDL </v>
      </c>
      <c r="AN12" s="113" t="s">
        <v>26</v>
      </c>
      <c r="AO12" s="115" t="str">
        <f>'List of samples'!AU12</f>
        <v>HDL/LDL Box 1</v>
      </c>
      <c r="AP12" s="104"/>
      <c r="AQ12" s="104"/>
      <c r="AR12" s="97"/>
      <c r="AS12" s="97"/>
      <c r="AT12" s="97"/>
      <c r="AU12" s="97"/>
      <c r="AX12" s="76"/>
      <c r="AY12" s="74"/>
      <c r="AZ12" s="112">
        <v>3</v>
      </c>
      <c r="BA12" s="113" t="str">
        <f t="shared" si="1"/>
        <v xml:space="preserve">HDL/LDL </v>
      </c>
      <c r="BB12" s="113" t="s">
        <v>26</v>
      </c>
      <c r="BC12" s="115" t="str">
        <f>'List of samples'!BI12</f>
        <v>HDL/LDL 3</v>
      </c>
      <c r="BD12" s="104"/>
      <c r="BE12" s="104"/>
      <c r="BF12" s="97"/>
      <c r="BG12" s="97"/>
      <c r="BH12" s="97"/>
      <c r="BI12" s="97"/>
      <c r="BK12" s="76"/>
    </row>
    <row r="13" spans="1:63" s="75" customFormat="1" ht="17.25" customHeight="1">
      <c r="A13" s="74"/>
      <c r="B13" s="112">
        <f>'List of samples'!B13</f>
        <v>4</v>
      </c>
      <c r="C13" s="113" t="str">
        <f>'List of samples'!C13</f>
        <v>TC</v>
      </c>
      <c r="D13" s="113" t="str">
        <f>'List of samples'!D13</f>
        <v>CS04</v>
      </c>
      <c r="E13" s="115">
        <f>'List of samples'!E13</f>
        <v>0</v>
      </c>
      <c r="F13" s="104"/>
      <c r="G13" s="104"/>
      <c r="I13" s="117"/>
      <c r="J13" s="117"/>
      <c r="K13" s="117"/>
      <c r="L13" s="117"/>
      <c r="M13" s="74"/>
      <c r="N13" s="112">
        <v>4</v>
      </c>
      <c r="O13" s="113" t="s">
        <v>27</v>
      </c>
      <c r="P13" s="113" t="s">
        <v>35</v>
      </c>
      <c r="Q13" s="115" t="str">
        <f>'List of samples'!S13</f>
        <v>TC-IDMS</v>
      </c>
      <c r="R13" s="104"/>
      <c r="S13" s="104"/>
      <c r="T13" s="97"/>
      <c r="U13" s="97"/>
      <c r="V13" s="97"/>
      <c r="W13" s="97"/>
      <c r="X13" s="76"/>
      <c r="Y13" s="74"/>
      <c r="Z13" s="112">
        <v>4</v>
      </c>
      <c r="AA13" s="113" t="s">
        <v>28</v>
      </c>
      <c r="AB13" s="113" t="s">
        <v>26</v>
      </c>
      <c r="AC13" s="115">
        <f>'List of samples'!AG13</f>
        <v>0</v>
      </c>
      <c r="AD13" s="104"/>
      <c r="AE13" s="104"/>
      <c r="AF13" s="97"/>
      <c r="AG13" s="97"/>
      <c r="AH13" s="97"/>
      <c r="AI13" s="97"/>
      <c r="AJ13" s="76"/>
      <c r="AK13" s="74"/>
      <c r="AL13" s="112">
        <v>4</v>
      </c>
      <c r="AM13" s="113" t="str">
        <f t="shared" si="0"/>
        <v xml:space="preserve">HDL/LDL </v>
      </c>
      <c r="AN13" s="113" t="s">
        <v>26</v>
      </c>
      <c r="AO13" s="115" t="str">
        <f>'List of samples'!AU13</f>
        <v>HDL/LDL Box 1</v>
      </c>
      <c r="AP13" s="104"/>
      <c r="AQ13" s="104"/>
      <c r="AR13" s="97"/>
      <c r="AS13" s="97"/>
      <c r="AT13" s="97"/>
      <c r="AU13" s="97"/>
      <c r="AX13" s="76"/>
      <c r="AY13" s="74"/>
      <c r="AZ13" s="112">
        <v>4</v>
      </c>
      <c r="BA13" s="113" t="str">
        <f t="shared" si="1"/>
        <v xml:space="preserve">HDL/LDL </v>
      </c>
      <c r="BB13" s="113" t="s">
        <v>26</v>
      </c>
      <c r="BC13" s="115" t="str">
        <f>'List of samples'!BI13</f>
        <v>HDL/LDL 4</v>
      </c>
      <c r="BD13" s="104"/>
      <c r="BE13" s="104"/>
      <c r="BF13" s="97"/>
      <c r="BG13" s="97"/>
      <c r="BH13" s="97"/>
      <c r="BI13" s="97"/>
      <c r="BK13" s="76"/>
    </row>
    <row r="14" spans="1:63" s="75" customFormat="1" ht="17.25" customHeight="1">
      <c r="A14" s="74"/>
      <c r="B14" s="112">
        <f>'List of samples'!B14</f>
        <v>5</v>
      </c>
      <c r="C14" s="113" t="str">
        <f>'List of samples'!C14</f>
        <v>TC</v>
      </c>
      <c r="D14" s="113" t="str">
        <f>'List of samples'!D14</f>
        <v>NS01</v>
      </c>
      <c r="E14" s="115">
        <f>'List of samples'!E14</f>
        <v>0</v>
      </c>
      <c r="F14" s="104"/>
      <c r="G14" s="104"/>
      <c r="I14" s="117"/>
      <c r="J14" s="118"/>
      <c r="K14" s="117"/>
      <c r="L14" s="117"/>
      <c r="M14" s="74"/>
      <c r="N14" s="112">
        <v>5</v>
      </c>
      <c r="O14" s="113" t="s">
        <v>27</v>
      </c>
      <c r="P14" s="113" t="s">
        <v>37</v>
      </c>
      <c r="Q14" s="115" t="str">
        <f>'List of samples'!S14</f>
        <v>TC-IDMS</v>
      </c>
      <c r="R14" s="104"/>
      <c r="S14" s="104"/>
      <c r="T14" s="97"/>
      <c r="U14" s="97"/>
      <c r="V14" s="97"/>
      <c r="W14" s="97"/>
      <c r="X14" s="76"/>
      <c r="Y14" s="74"/>
      <c r="Z14" s="112">
        <v>5</v>
      </c>
      <c r="AA14" s="113" t="s">
        <v>28</v>
      </c>
      <c r="AB14" s="113" t="s">
        <v>26</v>
      </c>
      <c r="AC14" s="115">
        <f>'List of samples'!AG14</f>
        <v>0</v>
      </c>
      <c r="AD14" s="104"/>
      <c r="AE14" s="104"/>
      <c r="AF14" s="97"/>
      <c r="AG14" s="97"/>
      <c r="AH14" s="97"/>
      <c r="AI14" s="97"/>
      <c r="AJ14" s="76"/>
      <c r="AK14" s="74"/>
      <c r="AL14" s="112">
        <v>5</v>
      </c>
      <c r="AM14" s="113" t="str">
        <f t="shared" si="0"/>
        <v xml:space="preserve">HDL/LDL </v>
      </c>
      <c r="AN14" s="113" t="s">
        <v>31</v>
      </c>
      <c r="AO14" s="115" t="str">
        <f>'List of samples'!AU14</f>
        <v>HDL/LDL Box 1</v>
      </c>
      <c r="AP14" s="104"/>
      <c r="AQ14" s="104"/>
      <c r="AR14" s="97"/>
      <c r="AS14" s="97"/>
      <c r="AT14" s="97"/>
      <c r="AU14" s="97"/>
      <c r="AX14" s="76"/>
      <c r="AY14" s="74"/>
      <c r="AZ14" s="112">
        <v>5</v>
      </c>
      <c r="BA14" s="113" t="str">
        <f t="shared" si="1"/>
        <v xml:space="preserve">HDL/LDL </v>
      </c>
      <c r="BB14" s="113" t="s">
        <v>31</v>
      </c>
      <c r="BC14" s="115" t="str">
        <f>'List of samples'!BI14</f>
        <v>HDL/LDL 5</v>
      </c>
      <c r="BD14" s="104"/>
      <c r="BE14" s="104"/>
      <c r="BF14" s="97"/>
      <c r="BG14" s="97"/>
      <c r="BH14" s="97"/>
      <c r="BI14" s="97"/>
      <c r="BK14" s="76"/>
    </row>
    <row r="15" spans="1:63" s="75" customFormat="1" ht="17.25" customHeight="1">
      <c r="A15" s="74"/>
      <c r="B15" s="112">
        <f>'List of samples'!B15</f>
        <v>6</v>
      </c>
      <c r="C15" s="113" t="str">
        <f>'List of samples'!C15</f>
        <v>TC</v>
      </c>
      <c r="D15" s="113" t="str">
        <f>'List of samples'!D15</f>
        <v>NS02</v>
      </c>
      <c r="E15" s="115">
        <f>'List of samples'!E15</f>
        <v>0</v>
      </c>
      <c r="F15" s="104"/>
      <c r="G15" s="104"/>
      <c r="I15" s="117"/>
      <c r="J15" s="117"/>
      <c r="K15" s="117"/>
      <c r="L15" s="117"/>
      <c r="M15" s="74"/>
      <c r="N15" s="112">
        <v>6</v>
      </c>
      <c r="O15" s="113" t="s">
        <v>27</v>
      </c>
      <c r="P15" s="113" t="s">
        <v>39</v>
      </c>
      <c r="Q15" s="115" t="str">
        <f>'List of samples'!S15</f>
        <v>TC-IDMS</v>
      </c>
      <c r="R15" s="104"/>
      <c r="S15" s="104"/>
      <c r="T15" s="97"/>
      <c r="U15" s="97"/>
      <c r="V15" s="97"/>
      <c r="W15" s="97"/>
      <c r="X15" s="76"/>
      <c r="Y15" s="74"/>
      <c r="Z15" s="112">
        <v>6</v>
      </c>
      <c r="AA15" s="113" t="s">
        <v>28</v>
      </c>
      <c r="AB15" s="113" t="s">
        <v>26</v>
      </c>
      <c r="AC15" s="115">
        <f>'List of samples'!AG15</f>
        <v>0</v>
      </c>
      <c r="AD15" s="104"/>
      <c r="AE15" s="104"/>
      <c r="AF15" s="97"/>
      <c r="AG15" s="97"/>
      <c r="AH15" s="97"/>
      <c r="AI15" s="97"/>
      <c r="AJ15" s="76"/>
      <c r="AK15" s="74"/>
      <c r="AL15" s="112">
        <v>6</v>
      </c>
      <c r="AM15" s="113" t="str">
        <f t="shared" si="0"/>
        <v xml:space="preserve">HDL/LDL </v>
      </c>
      <c r="AN15" s="113" t="s">
        <v>31</v>
      </c>
      <c r="AO15" s="115" t="str">
        <f>'List of samples'!AU15</f>
        <v>HDL/LDL Box 1</v>
      </c>
      <c r="AP15" s="104"/>
      <c r="AQ15" s="104"/>
      <c r="AR15" s="97"/>
      <c r="AS15" s="97"/>
      <c r="AT15" s="97"/>
      <c r="AU15" s="97"/>
      <c r="AX15" s="76"/>
      <c r="AY15" s="74"/>
      <c r="AZ15" s="112">
        <v>6</v>
      </c>
      <c r="BA15" s="113" t="str">
        <f t="shared" si="1"/>
        <v xml:space="preserve">HDL/LDL </v>
      </c>
      <c r="BB15" s="113" t="s">
        <v>31</v>
      </c>
      <c r="BC15" s="115" t="str">
        <f>'List of samples'!BI15</f>
        <v>HDL/LDL 6</v>
      </c>
      <c r="BD15" s="104"/>
      <c r="BE15" s="104"/>
      <c r="BF15" s="97"/>
      <c r="BG15" s="97"/>
      <c r="BH15" s="97"/>
      <c r="BI15" s="97"/>
      <c r="BK15" s="76"/>
    </row>
    <row r="16" spans="1:63" s="75" customFormat="1" ht="17.25" customHeight="1">
      <c r="A16" s="74"/>
      <c r="B16" s="112">
        <f>'List of samples'!B16</f>
        <v>7</v>
      </c>
      <c r="C16" s="113" t="str">
        <f>'List of samples'!C16</f>
        <v>TC</v>
      </c>
      <c r="D16" s="113" t="str">
        <f>'List of samples'!D16</f>
        <v>CS01</v>
      </c>
      <c r="E16" s="115">
        <f>'List of samples'!E16</f>
        <v>0</v>
      </c>
      <c r="F16" s="104"/>
      <c r="G16" s="104"/>
      <c r="I16" s="117"/>
      <c r="J16" s="117"/>
      <c r="K16" s="117"/>
      <c r="L16" s="117"/>
      <c r="M16" s="74"/>
      <c r="N16" s="112">
        <v>7</v>
      </c>
      <c r="O16" s="113" t="s">
        <v>27</v>
      </c>
      <c r="P16" s="113" t="s">
        <v>26</v>
      </c>
      <c r="Q16" s="115" t="str">
        <f>'List of samples'!S16</f>
        <v>TC-IDMS</v>
      </c>
      <c r="R16" s="104"/>
      <c r="S16" s="104"/>
      <c r="T16" s="97"/>
      <c r="U16" s="97"/>
      <c r="V16" s="97"/>
      <c r="W16" s="97"/>
      <c r="X16" s="76"/>
      <c r="Y16" s="74"/>
      <c r="Z16" s="112">
        <v>7</v>
      </c>
      <c r="AA16" s="113" t="s">
        <v>28</v>
      </c>
      <c r="AB16" s="113" t="s">
        <v>26</v>
      </c>
      <c r="AC16" s="115">
        <f>'List of samples'!AG16</f>
        <v>0</v>
      </c>
      <c r="AD16" s="104"/>
      <c r="AE16" s="104"/>
      <c r="AF16" s="97"/>
      <c r="AG16" s="97"/>
      <c r="AH16" s="97"/>
      <c r="AI16" s="97"/>
      <c r="AJ16" s="76"/>
      <c r="AK16" s="74"/>
      <c r="AL16" s="112">
        <v>7</v>
      </c>
      <c r="AM16" s="113" t="str">
        <f t="shared" si="0"/>
        <v xml:space="preserve">HDL/LDL </v>
      </c>
      <c r="AN16" s="113" t="s">
        <v>31</v>
      </c>
      <c r="AO16" s="115" t="str">
        <f>'List of samples'!AU16</f>
        <v>HDL/LDL Box 1</v>
      </c>
      <c r="AP16" s="104"/>
      <c r="AQ16" s="104"/>
      <c r="AR16" s="97"/>
      <c r="AS16" s="97"/>
      <c r="AT16" s="97"/>
      <c r="AU16" s="97"/>
      <c r="AX16" s="76"/>
      <c r="AY16" s="74"/>
      <c r="AZ16" s="112">
        <v>7</v>
      </c>
      <c r="BA16" s="113" t="str">
        <f t="shared" si="1"/>
        <v xml:space="preserve">HDL/LDL </v>
      </c>
      <c r="BB16" s="113" t="s">
        <v>31</v>
      </c>
      <c r="BC16" s="115" t="str">
        <f>'List of samples'!BI16</f>
        <v>HDL/LDL 7</v>
      </c>
      <c r="BD16" s="104"/>
      <c r="BE16" s="104"/>
      <c r="BK16" s="76"/>
    </row>
    <row r="17" spans="1:63" s="75" customFormat="1" ht="17.25" customHeight="1">
      <c r="A17" s="74"/>
      <c r="B17" s="112">
        <f>'List of samples'!B17</f>
        <v>8</v>
      </c>
      <c r="C17" s="113" t="str">
        <f>'List of samples'!C17</f>
        <v>TC</v>
      </c>
      <c r="D17" s="113" t="str">
        <f>'List of samples'!D17</f>
        <v>CS02</v>
      </c>
      <c r="E17" s="115">
        <f>'List of samples'!E17</f>
        <v>0</v>
      </c>
      <c r="F17" s="104"/>
      <c r="G17" s="104"/>
      <c r="M17" s="74"/>
      <c r="N17" s="112">
        <v>8</v>
      </c>
      <c r="O17" s="113" t="s">
        <v>27</v>
      </c>
      <c r="P17" s="113" t="s">
        <v>31</v>
      </c>
      <c r="Q17" s="115" t="str">
        <f>'List of samples'!S17</f>
        <v>TC-IDMS</v>
      </c>
      <c r="R17" s="104"/>
      <c r="S17" s="104"/>
      <c r="T17" s="97"/>
      <c r="U17" s="97"/>
      <c r="V17" s="97"/>
      <c r="W17" s="97"/>
      <c r="X17" s="76"/>
      <c r="Y17" s="74"/>
      <c r="Z17" s="112">
        <v>8</v>
      </c>
      <c r="AA17" s="113" t="s">
        <v>28</v>
      </c>
      <c r="AB17" s="113" t="s">
        <v>26</v>
      </c>
      <c r="AC17" s="115">
        <f>'List of samples'!AG17</f>
        <v>0</v>
      </c>
      <c r="AD17" s="104"/>
      <c r="AE17" s="104"/>
      <c r="AF17" s="97"/>
      <c r="AG17" s="97"/>
      <c r="AH17" s="97"/>
      <c r="AI17" s="97"/>
      <c r="AJ17" s="76"/>
      <c r="AK17" s="74"/>
      <c r="AL17" s="112">
        <v>8</v>
      </c>
      <c r="AM17" s="113" t="str">
        <f t="shared" si="0"/>
        <v xml:space="preserve">HDL/LDL </v>
      </c>
      <c r="AN17" s="113" t="s">
        <v>31</v>
      </c>
      <c r="AO17" s="115" t="str">
        <f>'List of samples'!AU17</f>
        <v>HDL/LDL Box 1</v>
      </c>
      <c r="AP17" s="104"/>
      <c r="AQ17" s="104"/>
      <c r="AR17" s="97"/>
      <c r="AS17" s="97"/>
      <c r="AT17" s="97"/>
      <c r="AU17" s="97"/>
      <c r="AX17" s="76"/>
      <c r="AY17" s="74"/>
      <c r="AZ17" s="112">
        <v>8</v>
      </c>
      <c r="BA17" s="113" t="str">
        <f t="shared" si="1"/>
        <v xml:space="preserve">HDL/LDL </v>
      </c>
      <c r="BB17" s="113" t="s">
        <v>31</v>
      </c>
      <c r="BC17" s="115" t="str">
        <f>'List of samples'!BI17</f>
        <v>HDL/LDL 8</v>
      </c>
      <c r="BD17" s="104"/>
      <c r="BE17" s="104"/>
      <c r="BK17" s="76"/>
    </row>
    <row r="18" spans="1:63" s="75" customFormat="1" ht="17.25" customHeight="1">
      <c r="A18" s="74"/>
      <c r="B18" s="112">
        <f>'List of samples'!B18</f>
        <v>9</v>
      </c>
      <c r="C18" s="113" t="str">
        <f>'List of samples'!C18</f>
        <v>TC</v>
      </c>
      <c r="D18" s="113" t="str">
        <f>'List of samples'!D18</f>
        <v>CS03</v>
      </c>
      <c r="E18" s="115">
        <f>'List of samples'!E18</f>
        <v>0</v>
      </c>
      <c r="F18" s="104"/>
      <c r="G18" s="104"/>
      <c r="M18" s="74"/>
      <c r="N18" s="112">
        <v>9</v>
      </c>
      <c r="O18" s="113" t="s">
        <v>27</v>
      </c>
      <c r="P18" s="113" t="s">
        <v>33</v>
      </c>
      <c r="Q18" s="115" t="str">
        <f>'List of samples'!S18</f>
        <v>TC-IDMS</v>
      </c>
      <c r="R18" s="104"/>
      <c r="S18" s="104"/>
      <c r="T18" s="97"/>
      <c r="U18" s="97"/>
      <c r="V18" s="97"/>
      <c r="W18" s="97"/>
      <c r="X18" s="76"/>
      <c r="Y18" s="74"/>
      <c r="Z18" s="112">
        <v>9</v>
      </c>
      <c r="AA18" s="113" t="s">
        <v>28</v>
      </c>
      <c r="AB18" s="113" t="s">
        <v>26</v>
      </c>
      <c r="AC18" s="115">
        <f>'List of samples'!AG18</f>
        <v>0</v>
      </c>
      <c r="AD18" s="104"/>
      <c r="AE18" s="104"/>
      <c r="AF18" s="97"/>
      <c r="AG18" s="97"/>
      <c r="AH18" s="97"/>
      <c r="AI18" s="97"/>
      <c r="AJ18" s="76"/>
      <c r="AK18" s="74"/>
      <c r="AL18" s="112">
        <v>9</v>
      </c>
      <c r="AM18" s="113" t="str">
        <f t="shared" si="0"/>
        <v xml:space="preserve">HDL/LDL </v>
      </c>
      <c r="AN18" s="113" t="s">
        <v>33</v>
      </c>
      <c r="AO18" s="115" t="str">
        <f>'List of samples'!AU18</f>
        <v>HDL/LDL Box 1</v>
      </c>
      <c r="AP18" s="104"/>
      <c r="AQ18" s="104"/>
      <c r="AX18" s="76"/>
      <c r="AY18" s="74"/>
      <c r="AZ18" s="112">
        <v>9</v>
      </c>
      <c r="BA18" s="113" t="str">
        <f t="shared" si="1"/>
        <v xml:space="preserve">HDL/LDL </v>
      </c>
      <c r="BB18" s="113" t="s">
        <v>33</v>
      </c>
      <c r="BC18" s="115" t="str">
        <f>'List of samples'!BI18</f>
        <v>HDL/LDL 9</v>
      </c>
      <c r="BD18" s="104"/>
      <c r="BE18" s="104"/>
      <c r="BK18" s="76"/>
    </row>
    <row r="19" spans="1:63" s="75" customFormat="1" ht="17.25" customHeight="1">
      <c r="A19" s="74"/>
      <c r="B19" s="112">
        <f>'List of samples'!B19</f>
        <v>10</v>
      </c>
      <c r="C19" s="113" t="str">
        <f>'List of samples'!C19</f>
        <v>TC</v>
      </c>
      <c r="D19" s="113" t="str">
        <f>'List of samples'!D19</f>
        <v>CS04</v>
      </c>
      <c r="E19" s="115">
        <f>'List of samples'!E19</f>
        <v>0</v>
      </c>
      <c r="F19" s="104"/>
      <c r="G19" s="104"/>
      <c r="M19" s="74"/>
      <c r="N19" s="112">
        <v>10</v>
      </c>
      <c r="O19" s="113" t="s">
        <v>27</v>
      </c>
      <c r="P19" s="113" t="s">
        <v>35</v>
      </c>
      <c r="Q19" s="115" t="str">
        <f>'List of samples'!S19</f>
        <v>TC-IDMS</v>
      </c>
      <c r="R19" s="104"/>
      <c r="S19" s="104"/>
      <c r="T19" s="97"/>
      <c r="U19" s="97"/>
      <c r="V19" s="97"/>
      <c r="W19" s="97"/>
      <c r="X19" s="76"/>
      <c r="Y19" s="74"/>
      <c r="Z19" s="112">
        <v>10</v>
      </c>
      <c r="AA19" s="113" t="s">
        <v>28</v>
      </c>
      <c r="AB19" s="113" t="s">
        <v>26</v>
      </c>
      <c r="AC19" s="115">
        <f>'List of samples'!AG19</f>
        <v>0</v>
      </c>
      <c r="AD19" s="104"/>
      <c r="AE19" s="104"/>
      <c r="AF19" s="97"/>
      <c r="AG19" s="97"/>
      <c r="AH19" s="97"/>
      <c r="AI19" s="97"/>
      <c r="AJ19" s="76"/>
      <c r="AK19" s="74"/>
      <c r="AL19" s="112">
        <v>10</v>
      </c>
      <c r="AM19" s="113" t="str">
        <f t="shared" si="0"/>
        <v xml:space="preserve">HDL/LDL </v>
      </c>
      <c r="AN19" s="113" t="s">
        <v>33</v>
      </c>
      <c r="AO19" s="115" t="str">
        <f>'List of samples'!AU19</f>
        <v>HDL/LDL Box 1</v>
      </c>
      <c r="AP19" s="104"/>
      <c r="AQ19" s="104"/>
      <c r="AX19" s="76"/>
      <c r="AY19" s="74"/>
      <c r="AZ19" s="112">
        <v>10</v>
      </c>
      <c r="BA19" s="113" t="str">
        <f t="shared" si="1"/>
        <v xml:space="preserve">HDL/LDL </v>
      </c>
      <c r="BB19" s="113" t="s">
        <v>33</v>
      </c>
      <c r="BC19" s="115" t="str">
        <f>'List of samples'!BI19</f>
        <v>HDL/LDL 10</v>
      </c>
      <c r="BD19" s="104"/>
      <c r="BE19" s="104"/>
      <c r="BK19" s="76"/>
    </row>
    <row r="20" spans="1:63" s="75" customFormat="1" ht="17.25" customHeight="1">
      <c r="A20" s="74"/>
      <c r="B20" s="112">
        <f>'List of samples'!B20</f>
        <v>11</v>
      </c>
      <c r="C20" s="113" t="str">
        <f>'List of samples'!C20</f>
        <v>TC</v>
      </c>
      <c r="D20" s="113" t="str">
        <f>'List of samples'!D20</f>
        <v>NS01</v>
      </c>
      <c r="E20" s="115">
        <f>'List of samples'!E20</f>
        <v>0</v>
      </c>
      <c r="F20" s="104"/>
      <c r="G20" s="104"/>
      <c r="J20" s="119" t="s">
        <v>63</v>
      </c>
      <c r="M20" s="74"/>
      <c r="N20" s="112">
        <v>11</v>
      </c>
      <c r="O20" s="113" t="s">
        <v>27</v>
      </c>
      <c r="P20" s="113" t="s">
        <v>37</v>
      </c>
      <c r="Q20" s="115" t="str">
        <f>'List of samples'!S20</f>
        <v>TC-IDMS</v>
      </c>
      <c r="R20" s="104"/>
      <c r="S20" s="104"/>
      <c r="T20" s="97"/>
      <c r="U20" s="97"/>
      <c r="V20" s="97"/>
      <c r="W20" s="97"/>
      <c r="X20" s="76"/>
      <c r="Y20" s="74"/>
      <c r="Z20" s="112">
        <v>11</v>
      </c>
      <c r="AA20" s="113" t="s">
        <v>28</v>
      </c>
      <c r="AB20" s="113" t="s">
        <v>26</v>
      </c>
      <c r="AC20" s="115">
        <f>'List of samples'!AG20</f>
        <v>0</v>
      </c>
      <c r="AD20" s="104"/>
      <c r="AE20" s="104"/>
      <c r="AF20" s="97"/>
      <c r="AG20" s="97"/>
      <c r="AH20" s="97"/>
      <c r="AI20" s="97"/>
      <c r="AJ20" s="76"/>
      <c r="AK20" s="74"/>
      <c r="AL20" s="112">
        <v>11</v>
      </c>
      <c r="AM20" s="113" t="str">
        <f t="shared" si="0"/>
        <v xml:space="preserve">HDL/LDL </v>
      </c>
      <c r="AN20" s="113" t="s">
        <v>33</v>
      </c>
      <c r="AO20" s="115" t="str">
        <f>'List of samples'!AU20</f>
        <v>HDL/LDL Box 1</v>
      </c>
      <c r="AP20" s="104"/>
      <c r="AQ20" s="104"/>
      <c r="AX20" s="76"/>
      <c r="AY20" s="74"/>
      <c r="AZ20" s="112">
        <v>11</v>
      </c>
      <c r="BA20" s="113" t="str">
        <f t="shared" si="1"/>
        <v xml:space="preserve">HDL/LDL </v>
      </c>
      <c r="BB20" s="113" t="s">
        <v>33</v>
      </c>
      <c r="BC20" s="115" t="str">
        <f>'List of samples'!BI20</f>
        <v>HDL/LDL 11</v>
      </c>
      <c r="BD20" s="104"/>
      <c r="BE20" s="104"/>
      <c r="BK20" s="76"/>
    </row>
    <row r="21" spans="1:63" s="75" customFormat="1" ht="17.25" customHeight="1">
      <c r="A21" s="74"/>
      <c r="B21" s="112">
        <f>'List of samples'!B21</f>
        <v>12</v>
      </c>
      <c r="C21" s="113" t="str">
        <f>'List of samples'!C21</f>
        <v>TC</v>
      </c>
      <c r="D21" s="113" t="str">
        <f>'List of samples'!D21</f>
        <v>NS02</v>
      </c>
      <c r="E21" s="115">
        <f>'List of samples'!E21</f>
        <v>0</v>
      </c>
      <c r="F21" s="104"/>
      <c r="G21" s="104"/>
      <c r="J21" s="119" t="s">
        <v>64</v>
      </c>
      <c r="M21" s="74"/>
      <c r="N21" s="112">
        <v>12</v>
      </c>
      <c r="O21" s="113" t="s">
        <v>27</v>
      </c>
      <c r="P21" s="113" t="s">
        <v>39</v>
      </c>
      <c r="Q21" s="115" t="str">
        <f>'List of samples'!S21</f>
        <v>TC-IDMS</v>
      </c>
      <c r="R21" s="104"/>
      <c r="S21" s="104"/>
      <c r="T21" s="97"/>
      <c r="U21" s="97"/>
      <c r="V21" s="97"/>
      <c r="W21" s="97"/>
      <c r="X21" s="76"/>
      <c r="Y21" s="74"/>
      <c r="Z21" s="112">
        <v>12</v>
      </c>
      <c r="AA21" s="113" t="s">
        <v>28</v>
      </c>
      <c r="AB21" s="113" t="s">
        <v>26</v>
      </c>
      <c r="AC21" s="115">
        <f>'List of samples'!AG21</f>
        <v>0</v>
      </c>
      <c r="AD21" s="104"/>
      <c r="AE21" s="104"/>
      <c r="AF21" s="97"/>
      <c r="AG21" s="97"/>
      <c r="AH21" s="97"/>
      <c r="AI21" s="97"/>
      <c r="AJ21" s="76"/>
      <c r="AK21" s="74"/>
      <c r="AL21" s="112">
        <v>12</v>
      </c>
      <c r="AM21" s="113" t="str">
        <f t="shared" si="0"/>
        <v xml:space="preserve">HDL/LDL </v>
      </c>
      <c r="AN21" s="113" t="s">
        <v>33</v>
      </c>
      <c r="AO21" s="115" t="str">
        <f>'List of samples'!AU21</f>
        <v>HDL/LDL Box 1</v>
      </c>
      <c r="AP21" s="104"/>
      <c r="AQ21" s="104"/>
      <c r="AX21" s="76"/>
      <c r="AY21" s="74"/>
      <c r="AZ21" s="112">
        <v>12</v>
      </c>
      <c r="BA21" s="113" t="str">
        <f t="shared" si="1"/>
        <v xml:space="preserve">HDL/LDL </v>
      </c>
      <c r="BB21" s="113" t="s">
        <v>33</v>
      </c>
      <c r="BC21" s="115" t="str">
        <f>'List of samples'!BI21</f>
        <v>HDL/LDL 12</v>
      </c>
      <c r="BD21" s="104"/>
      <c r="BE21" s="104"/>
      <c r="BK21" s="76"/>
    </row>
    <row r="22" spans="1:63" s="75" customFormat="1" ht="17.25" customHeight="1">
      <c r="A22" s="74"/>
      <c r="B22" s="112">
        <f>'List of samples'!B22</f>
        <v>13</v>
      </c>
      <c r="C22" s="113" t="str">
        <f>'List of samples'!C22</f>
        <v>TG</v>
      </c>
      <c r="D22" s="113" t="str">
        <f>'List of samples'!D22</f>
        <v>CS01</v>
      </c>
      <c r="E22" s="115">
        <f>'List of samples'!E22</f>
        <v>0</v>
      </c>
      <c r="F22" s="104"/>
      <c r="G22" s="104"/>
      <c r="M22" s="74"/>
      <c r="N22" s="112">
        <v>13</v>
      </c>
      <c r="O22" s="113" t="s">
        <v>47</v>
      </c>
      <c r="P22" s="113" t="s">
        <v>26</v>
      </c>
      <c r="Q22" s="115" t="str">
        <f>'List of samples'!S22</f>
        <v>TG Box 2</v>
      </c>
      <c r="R22" s="104"/>
      <c r="S22" s="104"/>
      <c r="T22" s="97"/>
      <c r="U22" s="97"/>
      <c r="V22" s="97"/>
      <c r="W22" s="97"/>
      <c r="X22" s="76"/>
      <c r="Y22" s="74"/>
      <c r="Z22" s="112">
        <v>13</v>
      </c>
      <c r="AA22" s="113" t="s">
        <v>28</v>
      </c>
      <c r="AB22" s="113" t="s">
        <v>37</v>
      </c>
      <c r="AC22" s="115">
        <f>'List of samples'!AG22</f>
        <v>0</v>
      </c>
      <c r="AD22" s="104"/>
      <c r="AE22" s="104"/>
      <c r="AF22" s="97"/>
      <c r="AG22" s="97"/>
      <c r="AH22" s="97"/>
      <c r="AI22" s="97"/>
      <c r="AJ22" s="76"/>
      <c r="AK22" s="74"/>
      <c r="AL22" s="112">
        <v>13</v>
      </c>
      <c r="AM22" s="113" t="str">
        <f t="shared" si="0"/>
        <v xml:space="preserve">HDL/LDL </v>
      </c>
      <c r="AN22" s="113" t="s">
        <v>37</v>
      </c>
      <c r="AO22" s="115" t="str">
        <f>'List of samples'!AU22</f>
        <v>HDL/LDL Box 1</v>
      </c>
      <c r="AP22" s="104"/>
      <c r="AQ22" s="104"/>
      <c r="AX22" s="76"/>
      <c r="AY22" s="74"/>
      <c r="AZ22" s="112">
        <v>13</v>
      </c>
      <c r="BA22" s="113" t="str">
        <f t="shared" si="1"/>
        <v xml:space="preserve">HDL/LDL </v>
      </c>
      <c r="BB22" s="113" t="s">
        <v>37</v>
      </c>
      <c r="BC22" s="115" t="str">
        <f>'List of samples'!BI22</f>
        <v>HDL/LDL 13</v>
      </c>
      <c r="BD22" s="104"/>
      <c r="BE22" s="104"/>
      <c r="BK22" s="76"/>
    </row>
    <row r="23" spans="1:63" s="75" customFormat="1" ht="17.25" customHeight="1">
      <c r="A23" s="74"/>
      <c r="B23" s="112">
        <f>'List of samples'!B23</f>
        <v>14</v>
      </c>
      <c r="C23" s="113" t="str">
        <f>'List of samples'!C23</f>
        <v>TG</v>
      </c>
      <c r="D23" s="113" t="str">
        <f>'List of samples'!D23</f>
        <v>CS02</v>
      </c>
      <c r="E23" s="115">
        <f>'List of samples'!E23</f>
        <v>0</v>
      </c>
      <c r="F23" s="104"/>
      <c r="G23" s="104"/>
      <c r="M23" s="74"/>
      <c r="N23" s="112">
        <v>14</v>
      </c>
      <c r="O23" s="113" t="s">
        <v>47</v>
      </c>
      <c r="P23" s="113" t="s">
        <v>31</v>
      </c>
      <c r="Q23" s="115" t="str">
        <f>'List of samples'!S23</f>
        <v>TG Box 2</v>
      </c>
      <c r="R23" s="104"/>
      <c r="S23" s="104"/>
      <c r="T23" s="97"/>
      <c r="U23" s="97"/>
      <c r="V23" s="97"/>
      <c r="W23" s="97"/>
      <c r="X23" s="76"/>
      <c r="Y23" s="74"/>
      <c r="Z23" s="112">
        <v>14</v>
      </c>
      <c r="AA23" s="113" t="s">
        <v>28</v>
      </c>
      <c r="AB23" s="113" t="s">
        <v>37</v>
      </c>
      <c r="AC23" s="115">
        <f>'List of samples'!AG23</f>
        <v>0</v>
      </c>
      <c r="AD23" s="104"/>
      <c r="AE23" s="104"/>
      <c r="AF23" s="97"/>
      <c r="AG23" s="97"/>
      <c r="AH23" s="97"/>
      <c r="AI23" s="97"/>
      <c r="AJ23" s="76"/>
      <c r="AK23" s="74"/>
      <c r="AL23" s="112">
        <v>14</v>
      </c>
      <c r="AM23" s="113" t="str">
        <f t="shared" si="0"/>
        <v xml:space="preserve">HDL/LDL </v>
      </c>
      <c r="AN23" s="113" t="s">
        <v>37</v>
      </c>
      <c r="AO23" s="115" t="str">
        <f>'List of samples'!AU23</f>
        <v>HDL/LDL Box 1</v>
      </c>
      <c r="AP23" s="104"/>
      <c r="AQ23" s="104"/>
      <c r="AX23" s="76"/>
      <c r="AY23" s="74"/>
      <c r="AZ23" s="112">
        <v>14</v>
      </c>
      <c r="BA23" s="113" t="str">
        <f t="shared" si="1"/>
        <v xml:space="preserve">HDL/LDL </v>
      </c>
      <c r="BB23" s="113" t="s">
        <v>37</v>
      </c>
      <c r="BC23" s="115" t="str">
        <f>'List of samples'!BI23</f>
        <v>HDL/LDL 14</v>
      </c>
      <c r="BD23" s="104"/>
      <c r="BE23" s="104"/>
      <c r="BK23" s="76"/>
    </row>
    <row r="24" spans="1:63" s="75" customFormat="1" ht="17.25" customHeight="1">
      <c r="A24" s="74"/>
      <c r="B24" s="112">
        <f>'List of samples'!B24</f>
        <v>15</v>
      </c>
      <c r="C24" s="113" t="str">
        <f>'List of samples'!C24</f>
        <v>TG</v>
      </c>
      <c r="D24" s="113" t="str">
        <f>'List of samples'!D24</f>
        <v>CS03</v>
      </c>
      <c r="E24" s="115">
        <f>'List of samples'!E24</f>
        <v>0</v>
      </c>
      <c r="F24" s="104"/>
      <c r="G24" s="104"/>
      <c r="M24" s="74"/>
      <c r="N24" s="112">
        <v>15</v>
      </c>
      <c r="O24" s="113" t="s">
        <v>47</v>
      </c>
      <c r="P24" s="113" t="s">
        <v>33</v>
      </c>
      <c r="Q24" s="115" t="str">
        <f>'List of samples'!S24</f>
        <v>TG Box 2</v>
      </c>
      <c r="R24" s="104"/>
      <c r="S24" s="104"/>
      <c r="T24" s="97"/>
      <c r="U24" s="97"/>
      <c r="V24" s="97"/>
      <c r="W24" s="97"/>
      <c r="X24" s="76"/>
      <c r="Y24" s="74"/>
      <c r="Z24" s="112">
        <v>15</v>
      </c>
      <c r="AA24" s="113" t="s">
        <v>28</v>
      </c>
      <c r="AB24" s="113" t="s">
        <v>37</v>
      </c>
      <c r="AC24" s="115">
        <f>'List of samples'!AG24</f>
        <v>0</v>
      </c>
      <c r="AD24" s="104"/>
      <c r="AE24" s="104"/>
      <c r="AF24" s="97"/>
      <c r="AG24" s="97"/>
      <c r="AH24" s="97"/>
      <c r="AI24" s="97"/>
      <c r="AJ24" s="76"/>
      <c r="AK24" s="74"/>
      <c r="AL24" s="112">
        <v>15</v>
      </c>
      <c r="AM24" s="113" t="str">
        <f t="shared" si="0"/>
        <v xml:space="preserve">HDL/LDL </v>
      </c>
      <c r="AN24" s="113" t="s">
        <v>39</v>
      </c>
      <c r="AO24" s="115" t="str">
        <f>'List of samples'!AU24</f>
        <v>HDL/LDL Box 1</v>
      </c>
      <c r="AP24" s="104"/>
      <c r="AQ24" s="104"/>
      <c r="AX24" s="76"/>
      <c r="AY24" s="74"/>
      <c r="AZ24" s="112">
        <v>15</v>
      </c>
      <c r="BA24" s="113" t="str">
        <f t="shared" si="1"/>
        <v xml:space="preserve">HDL/LDL </v>
      </c>
      <c r="BB24" s="113" t="s">
        <v>37</v>
      </c>
      <c r="BC24" s="115" t="str">
        <f>'List of samples'!BI24</f>
        <v>HDL/LDL 15</v>
      </c>
      <c r="BD24" s="104"/>
      <c r="BE24" s="104"/>
      <c r="BK24" s="76"/>
    </row>
    <row r="25" spans="1:63" s="75" customFormat="1" ht="17.25" customHeight="1">
      <c r="A25" s="74"/>
      <c r="B25" s="112">
        <f>'List of samples'!B25</f>
        <v>16</v>
      </c>
      <c r="C25" s="113" t="str">
        <f>'List of samples'!C25</f>
        <v>TG</v>
      </c>
      <c r="D25" s="113" t="str">
        <f>'List of samples'!D25</f>
        <v>CS04</v>
      </c>
      <c r="E25" s="115">
        <f>'List of samples'!E25</f>
        <v>0</v>
      </c>
      <c r="F25" s="104"/>
      <c r="G25" s="104"/>
      <c r="M25" s="74"/>
      <c r="N25" s="112">
        <v>16</v>
      </c>
      <c r="O25" s="113" t="s">
        <v>47</v>
      </c>
      <c r="P25" s="113" t="s">
        <v>35</v>
      </c>
      <c r="Q25" s="115" t="str">
        <f>'List of samples'!S25</f>
        <v>TG Box 2</v>
      </c>
      <c r="R25" s="104"/>
      <c r="S25" s="104"/>
      <c r="T25" s="97"/>
      <c r="U25" s="97"/>
      <c r="V25" s="97"/>
      <c r="W25" s="97"/>
      <c r="X25" s="76"/>
      <c r="Y25" s="74"/>
      <c r="Z25" s="112">
        <v>16</v>
      </c>
      <c r="AA25" s="113" t="s">
        <v>28</v>
      </c>
      <c r="AB25" s="113" t="s">
        <v>37</v>
      </c>
      <c r="AC25" s="115">
        <f>'List of samples'!AG25</f>
        <v>0</v>
      </c>
      <c r="AD25" s="104"/>
      <c r="AE25" s="104"/>
      <c r="AF25" s="97"/>
      <c r="AG25" s="97"/>
      <c r="AH25" s="97"/>
      <c r="AI25" s="97"/>
      <c r="AJ25" s="76"/>
      <c r="AK25" s="74"/>
      <c r="AL25" s="112">
        <v>16</v>
      </c>
      <c r="AM25" s="113" t="str">
        <f t="shared" si="0"/>
        <v xml:space="preserve">HDL/LDL </v>
      </c>
      <c r="AN25" s="113" t="s">
        <v>39</v>
      </c>
      <c r="AO25" s="115" t="str">
        <f>'List of samples'!AU25</f>
        <v>HDL/LDL Box 1</v>
      </c>
      <c r="AP25" s="104"/>
      <c r="AQ25" s="104"/>
      <c r="AX25" s="76"/>
      <c r="AY25" s="74"/>
      <c r="AZ25" s="112">
        <v>16</v>
      </c>
      <c r="BA25" s="113" t="str">
        <f t="shared" si="1"/>
        <v xml:space="preserve">HDL/LDL </v>
      </c>
      <c r="BB25" s="113" t="s">
        <v>37</v>
      </c>
      <c r="BC25" s="115" t="str">
        <f>'List of samples'!BI25</f>
        <v>HDL/LDL 16</v>
      </c>
      <c r="BD25" s="104"/>
      <c r="BE25" s="104"/>
      <c r="BK25" s="76"/>
    </row>
    <row r="26" spans="1:63" s="75" customFormat="1" ht="17.25" customHeight="1">
      <c r="A26" s="74"/>
      <c r="B26" s="112">
        <f>'List of samples'!B26</f>
        <v>17</v>
      </c>
      <c r="C26" s="113" t="str">
        <f>'List of samples'!C26</f>
        <v>TG</v>
      </c>
      <c r="D26" s="113" t="str">
        <f>'List of samples'!D26</f>
        <v>NS01</v>
      </c>
      <c r="E26" s="115">
        <f>'List of samples'!E26</f>
        <v>0</v>
      </c>
      <c r="F26" s="104"/>
      <c r="G26" s="104"/>
      <c r="M26" s="74"/>
      <c r="N26" s="112">
        <v>17</v>
      </c>
      <c r="O26" s="113" t="s">
        <v>47</v>
      </c>
      <c r="P26" s="113" t="s">
        <v>37</v>
      </c>
      <c r="Q26" s="115" t="str">
        <f>'List of samples'!S26</f>
        <v>TG Box 2</v>
      </c>
      <c r="R26" s="104"/>
      <c r="S26" s="104"/>
      <c r="T26" s="97"/>
      <c r="U26" s="97"/>
      <c r="V26" s="97"/>
      <c r="W26" s="97"/>
      <c r="X26" s="76"/>
      <c r="Y26" s="74"/>
      <c r="Z26" s="112">
        <v>17</v>
      </c>
      <c r="AA26" s="113" t="s">
        <v>28</v>
      </c>
      <c r="AB26" s="113" t="s">
        <v>37</v>
      </c>
      <c r="AC26" s="115">
        <f>'List of samples'!AG26</f>
        <v>0</v>
      </c>
      <c r="AD26" s="104"/>
      <c r="AE26" s="104"/>
      <c r="AF26" s="97"/>
      <c r="AG26" s="97"/>
      <c r="AH26" s="97"/>
      <c r="AI26" s="97"/>
      <c r="AJ26" s="76"/>
      <c r="AK26" s="74"/>
      <c r="AL26" s="112">
        <v>17</v>
      </c>
      <c r="AM26" s="113"/>
      <c r="AN26" s="113"/>
      <c r="AO26" s="115"/>
      <c r="AP26" s="104"/>
      <c r="AQ26" s="104"/>
      <c r="AX26" s="76"/>
      <c r="AY26" s="74"/>
      <c r="AZ26" s="112">
        <v>17</v>
      </c>
      <c r="BA26" s="113" t="str">
        <f t="shared" si="1"/>
        <v xml:space="preserve">HDL/LDL </v>
      </c>
      <c r="BB26" s="113" t="s">
        <v>39</v>
      </c>
      <c r="BC26" s="115" t="str">
        <f>'List of samples'!BI26</f>
        <v>HDL/LDL 17</v>
      </c>
      <c r="BD26" s="104"/>
      <c r="BE26" s="104"/>
      <c r="BK26" s="76"/>
    </row>
    <row r="27" spans="1:63" s="75" customFormat="1" ht="17.25" customHeight="1">
      <c r="A27" s="74"/>
      <c r="B27" s="112">
        <f>'List of samples'!B27</f>
        <v>18</v>
      </c>
      <c r="C27" s="113" t="str">
        <f>'List of samples'!C27</f>
        <v>TG</v>
      </c>
      <c r="D27" s="113" t="str">
        <f>'List of samples'!D27</f>
        <v>NS02</v>
      </c>
      <c r="E27" s="115">
        <f>'List of samples'!E27</f>
        <v>0</v>
      </c>
      <c r="F27" s="104"/>
      <c r="G27" s="104"/>
      <c r="M27" s="74"/>
      <c r="N27" s="112">
        <v>18</v>
      </c>
      <c r="O27" s="113" t="s">
        <v>47</v>
      </c>
      <c r="P27" s="113" t="s">
        <v>39</v>
      </c>
      <c r="Q27" s="115" t="str">
        <f>'List of samples'!S27</f>
        <v>TG Box 2</v>
      </c>
      <c r="R27" s="104"/>
      <c r="S27" s="104"/>
      <c r="T27" s="97"/>
      <c r="U27" s="97"/>
      <c r="V27" s="97"/>
      <c r="W27" s="97"/>
      <c r="X27" s="76"/>
      <c r="Y27" s="74"/>
      <c r="Z27" s="112">
        <v>18</v>
      </c>
      <c r="AA27" s="113" t="s">
        <v>28</v>
      </c>
      <c r="AB27" s="113" t="s">
        <v>37</v>
      </c>
      <c r="AC27" s="115">
        <f>'List of samples'!AG27</f>
        <v>0</v>
      </c>
      <c r="AD27" s="104"/>
      <c r="AE27" s="104"/>
      <c r="AF27" s="97"/>
      <c r="AG27" s="97"/>
      <c r="AH27" s="97"/>
      <c r="AI27" s="97"/>
      <c r="AJ27" s="76"/>
      <c r="AK27" s="74"/>
      <c r="AL27" s="112">
        <v>18</v>
      </c>
      <c r="AM27" s="113"/>
      <c r="AN27" s="113"/>
      <c r="AO27" s="115"/>
      <c r="AP27" s="104"/>
      <c r="AQ27" s="104"/>
      <c r="AX27" s="76"/>
      <c r="AY27" s="74"/>
      <c r="AZ27" s="112">
        <v>18</v>
      </c>
      <c r="BA27" s="113" t="str">
        <f t="shared" si="1"/>
        <v xml:space="preserve">HDL/LDL </v>
      </c>
      <c r="BB27" s="113" t="s">
        <v>39</v>
      </c>
      <c r="BC27" s="115" t="str">
        <f>'List of samples'!BI27</f>
        <v>HDL/LDL 18</v>
      </c>
      <c r="BD27" s="104"/>
      <c r="BE27" s="104"/>
      <c r="BK27" s="76"/>
    </row>
    <row r="28" spans="1:63" s="75" customFormat="1" ht="17.25" customHeight="1">
      <c r="A28" s="74"/>
      <c r="B28" s="112">
        <f>'List of samples'!B28</f>
        <v>19</v>
      </c>
      <c r="C28" s="113" t="str">
        <f>'List of samples'!C28</f>
        <v>TG</v>
      </c>
      <c r="D28" s="113" t="str">
        <f>'List of samples'!D28</f>
        <v>CS01</v>
      </c>
      <c r="E28" s="115">
        <f>'List of samples'!E28</f>
        <v>0</v>
      </c>
      <c r="F28" s="104"/>
      <c r="G28" s="104"/>
      <c r="M28" s="74"/>
      <c r="N28" s="112">
        <v>19</v>
      </c>
      <c r="O28" s="113" t="s">
        <v>47</v>
      </c>
      <c r="P28" s="113" t="s">
        <v>26</v>
      </c>
      <c r="Q28" s="115" t="str">
        <f>'List of samples'!S28</f>
        <v>TG Box 2</v>
      </c>
      <c r="R28" s="104"/>
      <c r="S28" s="104"/>
      <c r="T28" s="97"/>
      <c r="U28" s="97"/>
      <c r="V28" s="97"/>
      <c r="W28" s="97"/>
      <c r="X28" s="76"/>
      <c r="Y28" s="74"/>
      <c r="Z28" s="112">
        <v>19</v>
      </c>
      <c r="AA28" s="113" t="s">
        <v>28</v>
      </c>
      <c r="AB28" s="113" t="s">
        <v>37</v>
      </c>
      <c r="AC28" s="115">
        <f>'List of samples'!AG28</f>
        <v>0</v>
      </c>
      <c r="AD28" s="104"/>
      <c r="AE28" s="104"/>
      <c r="AF28" s="97"/>
      <c r="AG28" s="97"/>
      <c r="AH28" s="97"/>
      <c r="AI28" s="97"/>
      <c r="AJ28" s="76"/>
      <c r="AK28" s="74"/>
      <c r="AL28" s="112">
        <v>19</v>
      </c>
      <c r="AM28" s="113"/>
      <c r="AN28" s="113"/>
      <c r="AO28" s="115"/>
      <c r="AP28" s="104"/>
      <c r="AQ28" s="104"/>
      <c r="AX28" s="76"/>
      <c r="AY28" s="74"/>
      <c r="BK28" s="76"/>
    </row>
    <row r="29" spans="1:63" s="75" customFormat="1" ht="17.25" customHeight="1">
      <c r="A29" s="74"/>
      <c r="B29" s="112">
        <f>'List of samples'!B29</f>
        <v>20</v>
      </c>
      <c r="C29" s="113" t="str">
        <f>'List of samples'!C29</f>
        <v>TG</v>
      </c>
      <c r="D29" s="113" t="str">
        <f>'List of samples'!D29</f>
        <v>CS02</v>
      </c>
      <c r="E29" s="115">
        <f>'List of samples'!E29</f>
        <v>0</v>
      </c>
      <c r="F29" s="104"/>
      <c r="G29" s="104"/>
      <c r="M29" s="74"/>
      <c r="N29" s="112">
        <v>20</v>
      </c>
      <c r="O29" s="113" t="s">
        <v>47</v>
      </c>
      <c r="P29" s="113" t="s">
        <v>31</v>
      </c>
      <c r="Q29" s="115" t="str">
        <f>'List of samples'!S29</f>
        <v>TG Box 2</v>
      </c>
      <c r="R29" s="104"/>
      <c r="S29" s="104"/>
      <c r="T29" s="97"/>
      <c r="U29" s="97"/>
      <c r="V29" s="97"/>
      <c r="W29" s="97"/>
      <c r="X29" s="76"/>
      <c r="Y29" s="74"/>
      <c r="Z29" s="112">
        <v>20</v>
      </c>
      <c r="AA29" s="113" t="s">
        <v>28</v>
      </c>
      <c r="AB29" s="113" t="s">
        <v>37</v>
      </c>
      <c r="AC29" s="115">
        <f>'List of samples'!AG29</f>
        <v>0</v>
      </c>
      <c r="AD29" s="104"/>
      <c r="AE29" s="104"/>
      <c r="AF29" s="97"/>
      <c r="AG29" s="97"/>
      <c r="AH29" s="97"/>
      <c r="AI29" s="97"/>
      <c r="AJ29" s="76"/>
      <c r="AK29" s="74"/>
      <c r="AL29" s="112">
        <v>20</v>
      </c>
      <c r="AM29" s="113"/>
      <c r="AN29" s="113"/>
      <c r="AO29" s="115"/>
      <c r="AP29" s="104"/>
      <c r="AQ29" s="104"/>
      <c r="AX29" s="76"/>
      <c r="AY29" s="74"/>
      <c r="AZ29" s="1" t="s">
        <v>55</v>
      </c>
      <c r="BK29" s="76"/>
    </row>
    <row r="30" spans="1:63" s="75" customFormat="1" ht="17.25" customHeight="1">
      <c r="A30" s="74"/>
      <c r="B30" s="112">
        <f>'List of samples'!B30</f>
        <v>21</v>
      </c>
      <c r="C30" s="113" t="str">
        <f>'List of samples'!C30</f>
        <v>TG</v>
      </c>
      <c r="D30" s="113" t="str">
        <f>'List of samples'!D30</f>
        <v>CS03</v>
      </c>
      <c r="E30" s="115">
        <f>'List of samples'!E30</f>
        <v>0</v>
      </c>
      <c r="F30" s="104"/>
      <c r="G30" s="104"/>
      <c r="M30" s="74"/>
      <c r="N30" s="112">
        <v>21</v>
      </c>
      <c r="O30" s="113" t="s">
        <v>47</v>
      </c>
      <c r="P30" s="113" t="s">
        <v>33</v>
      </c>
      <c r="Q30" s="115" t="str">
        <f>'List of samples'!S30</f>
        <v>TG Box 2</v>
      </c>
      <c r="R30" s="104"/>
      <c r="S30" s="104"/>
      <c r="T30" s="97"/>
      <c r="U30" s="97"/>
      <c r="V30" s="97"/>
      <c r="W30" s="97"/>
      <c r="X30" s="76"/>
      <c r="Y30" s="74"/>
      <c r="Z30" s="112">
        <v>21</v>
      </c>
      <c r="AA30" s="113" t="s">
        <v>28</v>
      </c>
      <c r="AB30" s="113" t="s">
        <v>37</v>
      </c>
      <c r="AC30" s="115">
        <f>'List of samples'!AG30</f>
        <v>0</v>
      </c>
      <c r="AD30" s="104"/>
      <c r="AE30" s="104"/>
      <c r="AF30" s="97"/>
      <c r="AG30" s="97"/>
      <c r="AH30" s="97"/>
      <c r="AI30" s="97"/>
      <c r="AJ30" s="76"/>
      <c r="AK30" s="74"/>
      <c r="AX30" s="76"/>
      <c r="AY30" s="74"/>
      <c r="BK30" s="76"/>
    </row>
    <row r="31" spans="1:63" s="75" customFormat="1" ht="17.25" customHeight="1">
      <c r="A31" s="74"/>
      <c r="B31" s="112">
        <f>'List of samples'!B31</f>
        <v>22</v>
      </c>
      <c r="C31" s="113" t="str">
        <f>'List of samples'!C31</f>
        <v>TG</v>
      </c>
      <c r="D31" s="113" t="str">
        <f>'List of samples'!D31</f>
        <v>CS04</v>
      </c>
      <c r="E31" s="115">
        <f>'List of samples'!E31</f>
        <v>0</v>
      </c>
      <c r="F31" s="104"/>
      <c r="G31" s="104"/>
      <c r="M31" s="74"/>
      <c r="N31" s="112">
        <v>22</v>
      </c>
      <c r="O31" s="113" t="s">
        <v>47</v>
      </c>
      <c r="P31" s="113" t="s">
        <v>35</v>
      </c>
      <c r="Q31" s="115" t="str">
        <f>'List of samples'!S31</f>
        <v>TG Box 2</v>
      </c>
      <c r="R31" s="104"/>
      <c r="S31" s="104"/>
      <c r="T31" s="97"/>
      <c r="U31" s="97"/>
      <c r="V31" s="97"/>
      <c r="W31" s="97"/>
      <c r="X31" s="76"/>
      <c r="Y31" s="74"/>
      <c r="Z31" s="112">
        <v>22</v>
      </c>
      <c r="AA31" s="113" t="s">
        <v>28</v>
      </c>
      <c r="AB31" s="113" t="s">
        <v>37</v>
      </c>
      <c r="AC31" s="115">
        <f>'List of samples'!AG31</f>
        <v>0</v>
      </c>
      <c r="AD31" s="104"/>
      <c r="AE31" s="104"/>
      <c r="AF31" s="97"/>
      <c r="AG31" s="97"/>
      <c r="AH31" s="97"/>
      <c r="AI31" s="97"/>
      <c r="AJ31" s="76"/>
      <c r="AK31" s="74"/>
      <c r="AL31" s="1" t="s">
        <v>55</v>
      </c>
      <c r="AX31" s="76"/>
      <c r="AY31" s="74"/>
      <c r="BK31" s="76"/>
    </row>
    <row r="32" spans="1:63" s="75" customFormat="1" ht="17.25" customHeight="1">
      <c r="A32" s="74"/>
      <c r="B32" s="112">
        <f>'List of samples'!B32</f>
        <v>23</v>
      </c>
      <c r="C32" s="113" t="str">
        <f>'List of samples'!C32</f>
        <v>TG</v>
      </c>
      <c r="D32" s="113" t="str">
        <f>'List of samples'!D32</f>
        <v>NS01</v>
      </c>
      <c r="E32" s="115">
        <f>'List of samples'!E32</f>
        <v>0</v>
      </c>
      <c r="F32" s="104"/>
      <c r="G32" s="104"/>
      <c r="M32" s="74"/>
      <c r="N32" s="112">
        <v>23</v>
      </c>
      <c r="O32" s="113" t="s">
        <v>47</v>
      </c>
      <c r="P32" s="113" t="s">
        <v>37</v>
      </c>
      <c r="Q32" s="115" t="str">
        <f>'List of samples'!S32</f>
        <v>TG Box 2</v>
      </c>
      <c r="R32" s="104"/>
      <c r="S32" s="104"/>
      <c r="T32" s="97"/>
      <c r="U32" s="97"/>
      <c r="V32" s="97"/>
      <c r="W32" s="97"/>
      <c r="X32" s="76"/>
      <c r="Y32" s="74"/>
      <c r="Z32" s="112">
        <v>23</v>
      </c>
      <c r="AA32" s="113" t="s">
        <v>28</v>
      </c>
      <c r="AB32" s="113" t="s">
        <v>37</v>
      </c>
      <c r="AC32" s="115">
        <f>'List of samples'!AG32</f>
        <v>0</v>
      </c>
      <c r="AD32" s="104"/>
      <c r="AE32" s="104"/>
      <c r="AF32" s="97"/>
      <c r="AG32" s="97"/>
      <c r="AH32" s="97"/>
      <c r="AI32" s="97"/>
      <c r="AJ32" s="76"/>
      <c r="AK32" s="74"/>
      <c r="AX32" s="76"/>
      <c r="AY32" s="74"/>
      <c r="BK32" s="76"/>
    </row>
    <row r="33" spans="1:63" s="75" customFormat="1" ht="17.25" customHeight="1">
      <c r="A33" s="74"/>
      <c r="B33" s="112">
        <f>'List of samples'!B33</f>
        <v>24</v>
      </c>
      <c r="C33" s="113" t="str">
        <f>'List of samples'!C33</f>
        <v>TG</v>
      </c>
      <c r="D33" s="113" t="str">
        <f>'List of samples'!D33</f>
        <v>NS02</v>
      </c>
      <c r="E33" s="115">
        <f>'List of samples'!E33</f>
        <v>0</v>
      </c>
      <c r="F33" s="104"/>
      <c r="G33" s="104"/>
      <c r="M33" s="74"/>
      <c r="N33" s="112">
        <v>24</v>
      </c>
      <c r="O33" s="113" t="s">
        <v>47</v>
      </c>
      <c r="P33" s="113" t="s">
        <v>39</v>
      </c>
      <c r="Q33" s="115" t="str">
        <f>'List of samples'!S33</f>
        <v>TG Box 2</v>
      </c>
      <c r="R33" s="104"/>
      <c r="S33" s="104"/>
      <c r="T33" s="97"/>
      <c r="U33" s="97"/>
      <c r="V33" s="97"/>
      <c r="W33" s="97"/>
      <c r="X33" s="76"/>
      <c r="Y33" s="74"/>
      <c r="Z33" s="112">
        <v>24</v>
      </c>
      <c r="AA33" s="113" t="s">
        <v>28</v>
      </c>
      <c r="AB33" s="113" t="s">
        <v>37</v>
      </c>
      <c r="AC33" s="115">
        <f>'List of samples'!AG33</f>
        <v>0</v>
      </c>
      <c r="AD33" s="104"/>
      <c r="AE33" s="104"/>
      <c r="AF33" s="97"/>
      <c r="AG33" s="97"/>
      <c r="AH33" s="97"/>
      <c r="AI33" s="97"/>
      <c r="AJ33" s="76"/>
      <c r="AK33" s="74"/>
      <c r="AX33" s="76"/>
      <c r="AY33" s="74"/>
      <c r="BK33" s="76"/>
    </row>
    <row r="34" spans="1:63" s="75" customFormat="1" ht="17.25" customHeight="1">
      <c r="A34" s="74"/>
      <c r="B34" s="112">
        <f>'List of samples'!B34</f>
        <v>25</v>
      </c>
      <c r="C34" s="113"/>
      <c r="D34" s="113"/>
      <c r="E34" s="115"/>
      <c r="F34" s="104"/>
      <c r="G34" s="104"/>
      <c r="M34" s="74"/>
      <c r="N34" s="112">
        <v>25</v>
      </c>
      <c r="O34" s="113"/>
      <c r="P34" s="113"/>
      <c r="Q34" s="115"/>
      <c r="R34" s="104"/>
      <c r="S34" s="104"/>
      <c r="T34" s="97"/>
      <c r="U34" s="97"/>
      <c r="V34" s="97"/>
      <c r="W34" s="97"/>
      <c r="X34" s="76"/>
      <c r="Y34" s="74"/>
      <c r="Z34" s="112">
        <v>25</v>
      </c>
      <c r="AA34" s="113" t="s">
        <v>28</v>
      </c>
      <c r="AB34" s="113" t="s">
        <v>39</v>
      </c>
      <c r="AC34" s="115">
        <f>'List of samples'!AG34</f>
        <v>0</v>
      </c>
      <c r="AD34" s="104"/>
      <c r="AE34" s="104"/>
      <c r="AF34" s="97"/>
      <c r="AG34" s="97"/>
      <c r="AH34" s="97"/>
      <c r="AI34" s="97"/>
      <c r="AJ34" s="76"/>
      <c r="AK34" s="74"/>
      <c r="AX34" s="76"/>
      <c r="AY34" s="74"/>
      <c r="BK34" s="76"/>
    </row>
    <row r="35" spans="1:63" s="75" customFormat="1" ht="17.25" customHeight="1">
      <c r="A35" s="74"/>
      <c r="B35" s="112">
        <f>'List of samples'!B35</f>
        <v>26</v>
      </c>
      <c r="C35" s="113"/>
      <c r="D35" s="113"/>
      <c r="E35" s="115"/>
      <c r="F35" s="104"/>
      <c r="G35" s="104"/>
      <c r="M35" s="74"/>
      <c r="N35" s="112">
        <v>26</v>
      </c>
      <c r="O35" s="113"/>
      <c r="P35" s="113"/>
      <c r="Q35" s="115"/>
      <c r="R35" s="104"/>
      <c r="S35" s="104"/>
      <c r="T35" s="97"/>
      <c r="U35" s="97"/>
      <c r="V35" s="97"/>
      <c r="W35" s="97"/>
      <c r="X35" s="76"/>
      <c r="Y35" s="74"/>
      <c r="Z35" s="112">
        <v>26</v>
      </c>
      <c r="AA35" s="113" t="s">
        <v>28</v>
      </c>
      <c r="AB35" s="113" t="s">
        <v>39</v>
      </c>
      <c r="AC35" s="115">
        <f>'List of samples'!AG35</f>
        <v>0</v>
      </c>
      <c r="AD35" s="104"/>
      <c r="AE35" s="104"/>
      <c r="AF35" s="97"/>
      <c r="AG35" s="97"/>
      <c r="AH35" s="97"/>
      <c r="AI35" s="97"/>
      <c r="AJ35" s="76"/>
      <c r="AK35" s="74"/>
      <c r="AX35" s="76"/>
      <c r="AY35" s="74"/>
      <c r="BK35" s="76"/>
    </row>
    <row r="36" spans="1:63" s="75" customFormat="1" ht="17.25" customHeight="1">
      <c r="A36" s="74"/>
      <c r="B36" s="112">
        <f>'List of samples'!B36</f>
        <v>27</v>
      </c>
      <c r="C36" s="113"/>
      <c r="D36" s="113"/>
      <c r="E36" s="115"/>
      <c r="F36" s="104"/>
      <c r="G36" s="104"/>
      <c r="M36" s="74"/>
      <c r="N36" s="112">
        <v>27</v>
      </c>
      <c r="O36" s="113"/>
      <c r="P36" s="113"/>
      <c r="Q36" s="115"/>
      <c r="R36" s="104"/>
      <c r="S36" s="104"/>
      <c r="T36" s="97"/>
      <c r="U36" s="97"/>
      <c r="V36" s="97"/>
      <c r="W36" s="97"/>
      <c r="X36" s="76"/>
      <c r="Y36" s="74"/>
      <c r="Z36" s="112">
        <v>27</v>
      </c>
      <c r="AA36" s="113" t="s">
        <v>28</v>
      </c>
      <c r="AB36" s="113" t="s">
        <v>39</v>
      </c>
      <c r="AC36" s="115">
        <f>'List of samples'!AG36</f>
        <v>0</v>
      </c>
      <c r="AD36" s="104"/>
      <c r="AE36" s="104"/>
      <c r="AF36" s="97"/>
      <c r="AG36" s="97"/>
      <c r="AH36" s="97"/>
      <c r="AI36" s="97"/>
      <c r="AJ36" s="76"/>
      <c r="AK36" s="74"/>
      <c r="AX36" s="76"/>
      <c r="AY36" s="74"/>
      <c r="BK36" s="76"/>
    </row>
    <row r="37" spans="1:63" s="75" customFormat="1" ht="17.25" customHeight="1">
      <c r="A37" s="74"/>
      <c r="B37" s="112">
        <f>'List of samples'!B37</f>
        <v>28</v>
      </c>
      <c r="C37" s="113"/>
      <c r="D37" s="113"/>
      <c r="E37" s="115"/>
      <c r="F37" s="104"/>
      <c r="G37" s="104"/>
      <c r="M37" s="74"/>
      <c r="N37" s="112">
        <v>28</v>
      </c>
      <c r="O37" s="113"/>
      <c r="P37" s="113"/>
      <c r="Q37" s="115"/>
      <c r="R37" s="104"/>
      <c r="S37" s="104"/>
      <c r="T37" s="97"/>
      <c r="U37" s="97"/>
      <c r="V37" s="97"/>
      <c r="W37" s="97"/>
      <c r="X37" s="76"/>
      <c r="Y37" s="74"/>
      <c r="Z37" s="112">
        <v>28</v>
      </c>
      <c r="AA37" s="113" t="s">
        <v>28</v>
      </c>
      <c r="AB37" s="113" t="s">
        <v>39</v>
      </c>
      <c r="AC37" s="115">
        <f>'List of samples'!AG37</f>
        <v>0</v>
      </c>
      <c r="AD37" s="104"/>
      <c r="AE37" s="104"/>
      <c r="AF37" s="97"/>
      <c r="AG37" s="97"/>
      <c r="AH37" s="97"/>
      <c r="AI37" s="97"/>
      <c r="AJ37" s="76"/>
      <c r="AK37" s="74"/>
      <c r="AX37" s="76"/>
      <c r="AY37" s="74"/>
      <c r="BK37" s="76"/>
    </row>
    <row r="38" spans="1:63" s="75" customFormat="1" ht="17.25" customHeight="1">
      <c r="A38" s="74"/>
      <c r="B38" s="112">
        <f>'List of samples'!B38</f>
        <v>29</v>
      </c>
      <c r="C38" s="113"/>
      <c r="D38" s="113"/>
      <c r="E38" s="115"/>
      <c r="F38" s="104"/>
      <c r="G38" s="104"/>
      <c r="M38" s="74"/>
      <c r="N38" s="112">
        <v>29</v>
      </c>
      <c r="O38" s="113"/>
      <c r="P38" s="113"/>
      <c r="Q38" s="115"/>
      <c r="R38" s="104"/>
      <c r="S38" s="104"/>
      <c r="T38" s="97"/>
      <c r="U38" s="97"/>
      <c r="V38" s="97"/>
      <c r="W38" s="97"/>
      <c r="X38" s="76"/>
      <c r="Y38" s="74"/>
      <c r="Z38" s="112">
        <v>29</v>
      </c>
      <c r="AA38" s="113" t="s">
        <v>28</v>
      </c>
      <c r="AB38" s="113" t="s">
        <v>39</v>
      </c>
      <c r="AC38" s="115">
        <f>'List of samples'!AG38</f>
        <v>0</v>
      </c>
      <c r="AD38" s="104"/>
      <c r="AE38" s="104"/>
      <c r="AF38" s="97"/>
      <c r="AG38" s="97"/>
      <c r="AH38" s="97"/>
      <c r="AI38" s="97"/>
      <c r="AJ38" s="76"/>
      <c r="AK38" s="74"/>
      <c r="AX38" s="76"/>
      <c r="AY38" s="74"/>
      <c r="BK38" s="76"/>
    </row>
    <row r="39" spans="1:63" s="75" customFormat="1" ht="17.25" customHeight="1">
      <c r="A39" s="74"/>
      <c r="B39" s="112">
        <f>'List of samples'!B39</f>
        <v>30</v>
      </c>
      <c r="C39" s="113"/>
      <c r="D39" s="113"/>
      <c r="E39" s="115"/>
      <c r="F39" s="104"/>
      <c r="G39" s="104"/>
      <c r="M39" s="74"/>
      <c r="N39" s="112">
        <v>30</v>
      </c>
      <c r="O39" s="113"/>
      <c r="P39" s="113"/>
      <c r="Q39" s="115"/>
      <c r="R39" s="104"/>
      <c r="S39" s="104"/>
      <c r="T39" s="97"/>
      <c r="U39" s="97"/>
      <c r="V39" s="97"/>
      <c r="W39" s="97"/>
      <c r="X39" s="76"/>
      <c r="Y39" s="74"/>
      <c r="Z39" s="112">
        <v>30</v>
      </c>
      <c r="AA39" s="113" t="s">
        <v>28</v>
      </c>
      <c r="AB39" s="113" t="s">
        <v>39</v>
      </c>
      <c r="AC39" s="115">
        <f>'List of samples'!AG39</f>
        <v>0</v>
      </c>
      <c r="AD39" s="104"/>
      <c r="AE39" s="104"/>
      <c r="AF39" s="97"/>
      <c r="AG39" s="97"/>
      <c r="AH39" s="97"/>
      <c r="AI39" s="97"/>
      <c r="AJ39" s="76"/>
      <c r="AK39" s="74"/>
      <c r="AX39" s="76"/>
      <c r="AY39" s="74"/>
      <c r="BK39" s="76"/>
    </row>
    <row r="40" spans="1:63" s="75" customFormat="1" ht="17.25" customHeight="1">
      <c r="A40" s="74"/>
      <c r="B40" s="112">
        <f>'List of samples'!B40</f>
        <v>31</v>
      </c>
      <c r="C40" s="113"/>
      <c r="D40" s="113"/>
      <c r="E40" s="115"/>
      <c r="F40" s="104"/>
      <c r="G40" s="104"/>
      <c r="M40" s="74"/>
      <c r="N40" s="112">
        <v>31</v>
      </c>
      <c r="O40" s="113"/>
      <c r="P40" s="113"/>
      <c r="Q40" s="115"/>
      <c r="R40" s="104"/>
      <c r="S40" s="104"/>
      <c r="X40" s="76"/>
      <c r="Y40" s="74"/>
      <c r="Z40" s="112">
        <v>31</v>
      </c>
      <c r="AA40" s="113" t="s">
        <v>28</v>
      </c>
      <c r="AB40" s="113" t="s">
        <v>39</v>
      </c>
      <c r="AC40" s="115">
        <f>'List of samples'!AG40</f>
        <v>0</v>
      </c>
      <c r="AD40" s="104"/>
      <c r="AE40" s="104"/>
      <c r="AF40" s="97"/>
      <c r="AG40" s="97"/>
      <c r="AH40" s="97"/>
      <c r="AI40" s="97"/>
      <c r="AJ40" s="76"/>
      <c r="AK40" s="74"/>
      <c r="AX40" s="76"/>
      <c r="AY40" s="74"/>
      <c r="BK40" s="76"/>
    </row>
    <row r="41" spans="1:63" s="75" customFormat="1" ht="17.25" customHeight="1">
      <c r="A41" s="74"/>
      <c r="B41" s="112">
        <f>'List of samples'!B41</f>
        <v>32</v>
      </c>
      <c r="C41" s="113"/>
      <c r="D41" s="113"/>
      <c r="E41" s="115"/>
      <c r="F41" s="104"/>
      <c r="G41" s="104"/>
      <c r="M41" s="74"/>
      <c r="N41" s="112">
        <v>32</v>
      </c>
      <c r="O41" s="113"/>
      <c r="P41" s="113"/>
      <c r="Q41" s="115"/>
      <c r="R41" s="104"/>
      <c r="S41" s="104"/>
      <c r="X41" s="76"/>
      <c r="Y41" s="74"/>
      <c r="Z41" s="112">
        <v>32</v>
      </c>
      <c r="AA41" s="113" t="s">
        <v>28</v>
      </c>
      <c r="AB41" s="113" t="s">
        <v>39</v>
      </c>
      <c r="AC41" s="115">
        <f>'List of samples'!AG41</f>
        <v>0</v>
      </c>
      <c r="AD41" s="104"/>
      <c r="AE41" s="104"/>
      <c r="AF41" s="97"/>
      <c r="AG41" s="97"/>
      <c r="AH41" s="97"/>
      <c r="AI41" s="97"/>
      <c r="AJ41" s="76"/>
      <c r="AK41" s="74"/>
      <c r="AX41" s="76"/>
      <c r="AY41" s="74"/>
      <c r="BK41" s="76"/>
    </row>
    <row r="42" spans="1:63" s="75" customFormat="1" ht="17.25" customHeight="1">
      <c r="A42" s="74"/>
      <c r="B42" s="112">
        <f>'List of samples'!B42</f>
        <v>33</v>
      </c>
      <c r="C42" s="113"/>
      <c r="D42" s="113"/>
      <c r="E42" s="115"/>
      <c r="F42" s="104"/>
      <c r="G42" s="104"/>
      <c r="M42" s="74"/>
      <c r="N42" s="112">
        <v>33</v>
      </c>
      <c r="O42" s="113"/>
      <c r="P42" s="113"/>
      <c r="Q42" s="115"/>
      <c r="R42" s="104"/>
      <c r="S42" s="104"/>
      <c r="X42" s="76"/>
      <c r="Y42" s="74"/>
      <c r="Z42" s="112">
        <v>33</v>
      </c>
      <c r="AA42" s="113" t="s">
        <v>28</v>
      </c>
      <c r="AB42" s="113" t="s">
        <v>39</v>
      </c>
      <c r="AC42" s="115">
        <f>'List of samples'!AG42</f>
        <v>0</v>
      </c>
      <c r="AD42" s="104"/>
      <c r="AE42" s="104"/>
      <c r="AF42" s="97"/>
      <c r="AG42" s="97"/>
      <c r="AH42" s="97"/>
      <c r="AI42" s="97"/>
      <c r="AJ42" s="76"/>
      <c r="AK42" s="74"/>
      <c r="AX42" s="76"/>
      <c r="AY42" s="74"/>
      <c r="BK42" s="76"/>
    </row>
    <row r="43" spans="1:63" s="75" customFormat="1" ht="17.25" customHeight="1">
      <c r="A43" s="74"/>
      <c r="B43" s="112">
        <f>'List of samples'!B43</f>
        <v>34</v>
      </c>
      <c r="C43" s="113"/>
      <c r="D43" s="113"/>
      <c r="E43" s="115"/>
      <c r="F43" s="104"/>
      <c r="G43" s="104"/>
      <c r="M43" s="74"/>
      <c r="N43" s="112">
        <v>34</v>
      </c>
      <c r="O43" s="113"/>
      <c r="P43" s="113"/>
      <c r="Q43" s="115"/>
      <c r="R43" s="104"/>
      <c r="S43" s="104"/>
      <c r="X43" s="76"/>
      <c r="Y43" s="74"/>
      <c r="Z43" s="112">
        <v>34</v>
      </c>
      <c r="AA43" s="113" t="s">
        <v>28</v>
      </c>
      <c r="AB43" s="113" t="s">
        <v>39</v>
      </c>
      <c r="AC43" s="115">
        <f>'List of samples'!AG43</f>
        <v>0</v>
      </c>
      <c r="AD43" s="104"/>
      <c r="AE43" s="104"/>
      <c r="AF43" s="97"/>
      <c r="AG43" s="97"/>
      <c r="AH43" s="97"/>
      <c r="AI43" s="97"/>
      <c r="AJ43" s="76"/>
      <c r="AK43" s="74"/>
      <c r="AX43" s="76"/>
      <c r="AY43" s="74"/>
      <c r="BK43" s="76"/>
    </row>
    <row r="44" spans="1:63" s="75" customFormat="1" ht="17.25" customHeight="1">
      <c r="A44" s="74"/>
      <c r="B44" s="112">
        <f>'List of samples'!B44</f>
        <v>35</v>
      </c>
      <c r="C44" s="113"/>
      <c r="D44" s="113"/>
      <c r="E44" s="115"/>
      <c r="F44" s="104"/>
      <c r="G44" s="104"/>
      <c r="M44" s="74"/>
      <c r="N44" s="112">
        <v>35</v>
      </c>
      <c r="O44" s="113"/>
      <c r="P44" s="113"/>
      <c r="Q44" s="115"/>
      <c r="R44" s="104"/>
      <c r="S44" s="104"/>
      <c r="X44" s="76"/>
      <c r="Y44" s="74"/>
      <c r="Z44" s="112">
        <v>35</v>
      </c>
      <c r="AA44" s="113" t="s">
        <v>28</v>
      </c>
      <c r="AB44" s="113" t="s">
        <v>39</v>
      </c>
      <c r="AC44" s="115">
        <f>'List of samples'!AG44</f>
        <v>0</v>
      </c>
      <c r="AD44" s="104"/>
      <c r="AE44" s="104"/>
      <c r="AF44" s="97"/>
      <c r="AG44" s="97"/>
      <c r="AH44" s="97"/>
      <c r="AI44" s="97"/>
      <c r="AJ44" s="76"/>
      <c r="AK44" s="74"/>
      <c r="AX44" s="76"/>
      <c r="AY44" s="74"/>
      <c r="BK44" s="76"/>
    </row>
    <row r="45" spans="1:63" s="75" customFormat="1" ht="17.25" customHeight="1">
      <c r="A45" s="74"/>
      <c r="B45" s="112">
        <f>'List of samples'!B45</f>
        <v>36</v>
      </c>
      <c r="C45" s="113"/>
      <c r="D45" s="113"/>
      <c r="E45" s="115"/>
      <c r="F45" s="104"/>
      <c r="G45" s="104"/>
      <c r="M45" s="74"/>
      <c r="N45" s="112">
        <v>36</v>
      </c>
      <c r="O45" s="113"/>
      <c r="P45" s="113"/>
      <c r="Q45" s="115"/>
      <c r="R45" s="104"/>
      <c r="S45" s="104"/>
      <c r="X45" s="76"/>
      <c r="Y45" s="74"/>
      <c r="Z45" s="112">
        <v>36</v>
      </c>
      <c r="AA45" s="113" t="s">
        <v>28</v>
      </c>
      <c r="AB45" s="113" t="s">
        <v>39</v>
      </c>
      <c r="AC45" s="115">
        <f>'List of samples'!AG45</f>
        <v>0</v>
      </c>
      <c r="AD45" s="104"/>
      <c r="AE45" s="104"/>
      <c r="AF45" s="97"/>
      <c r="AG45" s="97"/>
      <c r="AH45" s="97"/>
      <c r="AI45" s="97"/>
      <c r="AJ45" s="76"/>
      <c r="AK45" s="74"/>
      <c r="AX45" s="76"/>
      <c r="AY45" s="74"/>
      <c r="BK45" s="76"/>
    </row>
    <row r="46" spans="1:63" ht="19.5" customHeight="1">
      <c r="A46" s="82"/>
      <c r="M46" s="82"/>
      <c r="X46" s="83"/>
      <c r="Y46" s="82"/>
      <c r="AE46" s="97"/>
      <c r="AF46" s="97"/>
      <c r="AG46" s="97"/>
      <c r="AH46" s="97"/>
      <c r="AI46" s="97"/>
      <c r="AJ46" s="83"/>
      <c r="AK46" s="82"/>
      <c r="AX46" s="83"/>
      <c r="AY46" s="82"/>
      <c r="BK46" s="83"/>
    </row>
    <row r="47" spans="1:63" ht="15.6">
      <c r="A47" s="82"/>
      <c r="B47" s="1" t="s">
        <v>55</v>
      </c>
      <c r="M47" s="82"/>
      <c r="N47" s="1" t="s">
        <v>55</v>
      </c>
      <c r="X47" s="83"/>
      <c r="Y47" s="82"/>
      <c r="Z47" s="1" t="s">
        <v>55</v>
      </c>
      <c r="AE47" s="97"/>
      <c r="AF47" s="97"/>
      <c r="AG47" s="97"/>
      <c r="AH47" s="97"/>
      <c r="AI47" s="97"/>
      <c r="AJ47" s="83"/>
      <c r="AK47" s="82"/>
      <c r="AX47" s="83"/>
      <c r="AY47" s="82"/>
      <c r="BK47" s="83"/>
    </row>
    <row r="48" spans="1:63" ht="15.6">
      <c r="A48" s="82"/>
      <c r="M48" s="82"/>
      <c r="X48" s="83"/>
      <c r="Y48" s="82"/>
      <c r="AE48" s="97"/>
      <c r="AF48" s="97"/>
      <c r="AG48" s="97"/>
      <c r="AH48" s="97"/>
      <c r="AI48" s="97"/>
      <c r="AJ48" s="83"/>
      <c r="AK48" s="82"/>
      <c r="AX48" s="83"/>
      <c r="AY48" s="82"/>
      <c r="BK48" s="83"/>
    </row>
    <row r="49" spans="1:63">
      <c r="A49" s="82"/>
      <c r="M49" s="82"/>
      <c r="X49" s="83"/>
      <c r="Y49" s="82"/>
      <c r="AJ49" s="83"/>
      <c r="AK49" s="82"/>
      <c r="AX49" s="83"/>
      <c r="AY49" s="82"/>
      <c r="BK49" s="83"/>
    </row>
    <row r="50" spans="1:63">
      <c r="A50" s="84"/>
      <c r="B50" s="85"/>
      <c r="C50" s="85"/>
      <c r="D50" s="85"/>
      <c r="E50" s="85"/>
      <c r="F50" s="85"/>
      <c r="G50" s="85"/>
      <c r="H50" s="85"/>
      <c r="I50" s="85"/>
      <c r="J50" s="85"/>
      <c r="K50" s="85"/>
      <c r="L50" s="85"/>
      <c r="M50" s="84"/>
      <c r="N50" s="85"/>
      <c r="O50" s="85"/>
      <c r="P50" s="85"/>
      <c r="Q50" s="85"/>
      <c r="R50" s="85"/>
      <c r="S50" s="85"/>
      <c r="T50" s="85"/>
      <c r="U50" s="85"/>
      <c r="V50" s="85"/>
      <c r="W50" s="85"/>
      <c r="X50" s="86"/>
      <c r="Y50" s="84"/>
      <c r="Z50" s="85"/>
      <c r="AA50" s="85"/>
      <c r="AB50" s="85"/>
      <c r="AC50" s="85"/>
      <c r="AD50" s="85"/>
      <c r="AE50" s="85"/>
      <c r="AF50" s="85"/>
      <c r="AG50" s="85"/>
      <c r="AH50" s="85"/>
      <c r="AI50" s="85"/>
      <c r="AJ50" s="86"/>
      <c r="AK50" s="84"/>
      <c r="AL50" s="85"/>
      <c r="AM50" s="85"/>
      <c r="AN50" s="85"/>
      <c r="AO50" s="85"/>
      <c r="AP50" s="85"/>
      <c r="AQ50" s="85"/>
      <c r="AR50" s="85"/>
      <c r="AS50" s="85"/>
      <c r="AT50" s="85"/>
      <c r="AU50" s="85"/>
      <c r="AV50" s="85"/>
      <c r="AW50" s="85"/>
      <c r="AX50" s="86"/>
      <c r="AY50" s="84"/>
      <c r="AZ50" s="85"/>
      <c r="BA50" s="85"/>
      <c r="BB50" s="85"/>
      <c r="BC50" s="85"/>
      <c r="BD50" s="85"/>
      <c r="BE50" s="85"/>
      <c r="BF50" s="85"/>
      <c r="BG50" s="85"/>
      <c r="BH50" s="85"/>
      <c r="BI50" s="85"/>
      <c r="BJ50" s="85"/>
      <c r="BK50" s="86"/>
    </row>
  </sheetData>
  <mergeCells count="20">
    <mergeCell ref="BA8:BA9"/>
    <mergeCell ref="BB8:BB9"/>
    <mergeCell ref="AL8:AL9"/>
    <mergeCell ref="AM8:AM9"/>
    <mergeCell ref="AN8:AN9"/>
    <mergeCell ref="AZ8:AZ9"/>
    <mergeCell ref="B2:G2"/>
    <mergeCell ref="J1:K2"/>
    <mergeCell ref="J3:K4"/>
    <mergeCell ref="J5:K6"/>
    <mergeCell ref="AB8:AB9"/>
    <mergeCell ref="O8:O9"/>
    <mergeCell ref="P8:P9"/>
    <mergeCell ref="B8:B9"/>
    <mergeCell ref="C8:C9"/>
    <mergeCell ref="D8:D9"/>
    <mergeCell ref="I8:K9"/>
    <mergeCell ref="N8:N9"/>
    <mergeCell ref="Z8:Z9"/>
    <mergeCell ref="AA8:AA9"/>
  </mergeCells>
  <dataValidations count="1">
    <dataValidation type="list" allowBlank="1" showInputMessage="1" showErrorMessage="1" sqref="G10:G45 AE10:AE45 S10:S45 AQ10:AQ29 BE10:BE27" xr:uid="{FC6CA5CB-5C36-4103-B1BC-C83BAFF0E5C9}">
      <formula1>$J$20:$J$21</formula1>
    </dataValidation>
  </dataValidations>
  <pageMargins left="1" right="1" top="1" bottom="1" header="0.5" footer="0.5"/>
  <pageSetup scale="65" fitToWidth="0" orientation="portrait" r:id="rId1"/>
  <colBreaks count="4" manualBreakCount="4">
    <brk id="12" max="47" man="1"/>
    <brk id="24" max="47" man="1"/>
    <brk id="36" max="47" man="1"/>
    <brk id="50" max="4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Q38"/>
  <sheetViews>
    <sheetView topLeftCell="A16" zoomScaleNormal="100" zoomScaleSheetLayoutView="100" zoomScalePageLayoutView="60" workbookViewId="0">
      <selection activeCell="C23" sqref="C23"/>
    </sheetView>
  </sheetViews>
  <sheetFormatPr defaultColWidth="9.140625" defaultRowHeight="15.6"/>
  <cols>
    <col min="1" max="1" width="9.28515625" style="1" customWidth="1"/>
    <col min="2" max="4" width="19.28515625" style="1" customWidth="1"/>
    <col min="5" max="7" width="28.5703125" style="6" customWidth="1"/>
    <col min="8" max="8" width="14.5703125" style="6" customWidth="1"/>
    <col min="9" max="9" width="9.28515625" style="4" customWidth="1"/>
    <col min="10" max="10" width="4.42578125" style="1" customWidth="1"/>
    <col min="11" max="16384" width="9.140625" style="1"/>
  </cols>
  <sheetData>
    <row r="1" spans="1:17" ht="37.5" customHeight="1">
      <c r="A1" s="120" t="s">
        <v>65</v>
      </c>
      <c r="G1" s="12"/>
      <c r="H1" s="12"/>
    </row>
    <row r="2" spans="1:17" s="11" customFormat="1" ht="37.5" customHeight="1">
      <c r="B2" s="157" t="s">
        <v>66</v>
      </c>
      <c r="C2" s="157"/>
      <c r="D2" s="157"/>
      <c r="E2" s="157"/>
      <c r="F2" s="157"/>
      <c r="G2" s="12"/>
      <c r="H2" s="12"/>
      <c r="I2" s="10"/>
    </row>
    <row r="3" spans="1:17" s="11" customFormat="1" ht="6" customHeight="1">
      <c r="B3" s="12"/>
      <c r="C3" s="12"/>
      <c r="D3" s="12"/>
      <c r="E3" s="12"/>
      <c r="F3" s="12"/>
      <c r="G3" s="12"/>
      <c r="H3" s="12"/>
      <c r="I3" s="10"/>
    </row>
    <row r="4" spans="1:17" s="11" customFormat="1" ht="18.75" customHeight="1">
      <c r="B4" s="126" t="s">
        <v>23</v>
      </c>
      <c r="C4" s="13" t="s">
        <v>67</v>
      </c>
      <c r="E4" s="160" t="s">
        <v>68</v>
      </c>
      <c r="F4" s="161"/>
      <c r="G4" s="12"/>
      <c r="H4" s="12"/>
    </row>
    <row r="5" spans="1:17" s="11" customFormat="1" ht="18.75" customHeight="1">
      <c r="B5" s="126" t="s">
        <v>6</v>
      </c>
      <c r="C5" s="13">
        <f>'General Infomation'!C8</f>
        <v>0</v>
      </c>
      <c r="E5" s="162"/>
      <c r="F5" s="163"/>
      <c r="G5" s="12"/>
      <c r="H5" s="12"/>
    </row>
    <row r="6" spans="1:17" s="11" customFormat="1" ht="18.75" customHeight="1">
      <c r="B6" s="126" t="s">
        <v>7</v>
      </c>
      <c r="C6" s="13" t="str">
        <f>'General Infomation'!C9</f>
        <v>0723</v>
      </c>
      <c r="E6" s="162"/>
      <c r="F6" s="163"/>
      <c r="G6" s="12"/>
      <c r="H6" s="12"/>
    </row>
    <row r="7" spans="1:17" s="11" customFormat="1" ht="18.75" customHeight="1">
      <c r="B7" s="126" t="s">
        <v>69</v>
      </c>
      <c r="C7" s="13" t="str">
        <f>'General Infomation'!C11</f>
        <v>mg/dL</v>
      </c>
      <c r="E7" s="164"/>
      <c r="F7" s="165"/>
      <c r="G7" s="12"/>
      <c r="H7" s="12"/>
    </row>
    <row r="8" spans="1:17" s="11" customFormat="1" ht="15" customHeight="1">
      <c r="E8" s="7"/>
      <c r="F8" s="12"/>
      <c r="G8" s="12"/>
      <c r="H8" s="12"/>
    </row>
    <row r="9" spans="1:17" s="11" customFormat="1" ht="15" customHeight="1">
      <c r="E9" s="7"/>
      <c r="F9" s="12"/>
      <c r="G9" s="12"/>
      <c r="H9" s="12"/>
    </row>
    <row r="10" spans="1:17" s="11" customFormat="1" ht="18.75" customHeight="1">
      <c r="B10" s="159" t="s">
        <v>70</v>
      </c>
      <c r="C10" s="159"/>
      <c r="E10" s="7"/>
      <c r="F10" s="12"/>
      <c r="G10" s="12"/>
      <c r="H10" s="12"/>
    </row>
    <row r="11" spans="1:17" s="11" customFormat="1" ht="18.75" customHeight="1">
      <c r="B11" s="126" t="s">
        <v>71</v>
      </c>
      <c r="C11" s="51" t="s">
        <v>72</v>
      </c>
      <c r="E11" s="7"/>
      <c r="F11" s="12"/>
      <c r="G11" s="12"/>
      <c r="H11" s="12"/>
      <c r="I11" s="10"/>
    </row>
    <row r="12" spans="1:17" s="11" customFormat="1" ht="6" customHeight="1">
      <c r="E12" s="7"/>
      <c r="F12" s="12"/>
      <c r="G12" s="12"/>
      <c r="H12" s="12"/>
      <c r="I12" s="10"/>
    </row>
    <row r="13" spans="1:17" s="11" customFormat="1" ht="18.75" customHeight="1">
      <c r="B13" s="127" t="s">
        <v>73</v>
      </c>
      <c r="C13" s="126" t="s">
        <v>74</v>
      </c>
      <c r="D13" s="126" t="s">
        <v>75</v>
      </c>
      <c r="E13" s="126" t="str">
        <f>"Rep 1 ("&amp; C7 &amp;")"</f>
        <v>Rep 1 (mg/dL)</v>
      </c>
      <c r="F13" s="126" t="str">
        <f>"Rep 2 ("&amp; C7 &amp;")"</f>
        <v>Rep 2 (mg/dL)</v>
      </c>
      <c r="G13" s="12"/>
      <c r="H13" s="12"/>
      <c r="N13" s="14"/>
      <c r="Q13" s="10"/>
    </row>
    <row r="14" spans="1:17" s="11" customFormat="1" ht="18.75" customHeight="1">
      <c r="B14" s="166" t="s">
        <v>76</v>
      </c>
      <c r="C14" s="126" t="s">
        <v>26</v>
      </c>
      <c r="D14" s="15">
        <f>'List of samples'!E10</f>
        <v>0</v>
      </c>
      <c r="E14" s="48"/>
      <c r="F14" s="48"/>
      <c r="G14" s="12"/>
      <c r="H14" s="12"/>
      <c r="N14" s="14"/>
    </row>
    <row r="15" spans="1:17" s="11" customFormat="1" ht="18.75" customHeight="1">
      <c r="B15" s="166"/>
      <c r="C15" s="126" t="s">
        <v>31</v>
      </c>
      <c r="D15" s="15">
        <f>'List of samples'!E11</f>
        <v>0</v>
      </c>
      <c r="E15" s="48"/>
      <c r="F15" s="48"/>
      <c r="G15" s="12"/>
      <c r="H15" s="12"/>
      <c r="N15" s="14"/>
    </row>
    <row r="16" spans="1:17" s="11" customFormat="1" ht="18.75" customHeight="1">
      <c r="B16" s="166"/>
      <c r="C16" s="126" t="s">
        <v>33</v>
      </c>
      <c r="D16" s="15">
        <f>'List of samples'!E12</f>
        <v>0</v>
      </c>
      <c r="E16" s="48"/>
      <c r="F16" s="48"/>
      <c r="G16" s="12"/>
      <c r="H16" s="12"/>
      <c r="N16" s="14"/>
    </row>
    <row r="17" spans="2:14" s="11" customFormat="1" ht="18.75" customHeight="1" thickBot="1">
      <c r="B17" s="167"/>
      <c r="C17" s="34" t="s">
        <v>35</v>
      </c>
      <c r="D17" s="40">
        <f>'List of samples'!E13</f>
        <v>0</v>
      </c>
      <c r="E17" s="49"/>
      <c r="F17" s="49"/>
      <c r="G17" s="12"/>
      <c r="H17" s="12"/>
      <c r="N17" s="14"/>
    </row>
    <row r="18" spans="2:14" s="11" customFormat="1" ht="18.75" customHeight="1">
      <c r="B18" s="168" t="s">
        <v>77</v>
      </c>
      <c r="C18" s="32" t="s">
        <v>37</v>
      </c>
      <c r="D18" s="41">
        <f>'List of samples'!E14</f>
        <v>0</v>
      </c>
      <c r="E18" s="50"/>
      <c r="F18" s="50"/>
      <c r="G18" s="12"/>
      <c r="H18" s="12"/>
      <c r="N18" s="14"/>
    </row>
    <row r="19" spans="2:14" s="11" customFormat="1" ht="18.75" customHeight="1" thickBot="1">
      <c r="B19" s="167"/>
      <c r="C19" s="34" t="s">
        <v>39</v>
      </c>
      <c r="D19" s="40">
        <f>'List of samples'!E15</f>
        <v>0</v>
      </c>
      <c r="E19" s="49"/>
      <c r="F19" s="49"/>
      <c r="G19" s="12"/>
      <c r="H19" s="12"/>
    </row>
    <row r="20" spans="2:14" s="11" customFormat="1" ht="15" customHeight="1">
      <c r="E20" s="12"/>
      <c r="F20" s="12"/>
      <c r="G20" s="12"/>
      <c r="H20" s="12"/>
      <c r="I20" s="10"/>
    </row>
    <row r="21" spans="2:14" s="11" customFormat="1" ht="15" customHeight="1">
      <c r="E21" s="12"/>
      <c r="F21" s="12"/>
      <c r="G21" s="12"/>
      <c r="H21" s="12"/>
      <c r="I21" s="10"/>
    </row>
    <row r="22" spans="2:14" s="11" customFormat="1" ht="18.75" customHeight="1">
      <c r="B22" s="159" t="s">
        <v>78</v>
      </c>
      <c r="C22" s="159"/>
      <c r="E22" s="12"/>
      <c r="F22" s="12"/>
      <c r="G22" s="12"/>
      <c r="H22" s="12"/>
      <c r="I22" s="10"/>
    </row>
    <row r="23" spans="2:14" s="11" customFormat="1" ht="18.75" customHeight="1">
      <c r="B23" s="126" t="s">
        <v>71</v>
      </c>
      <c r="C23" s="51" t="s">
        <v>72</v>
      </c>
      <c r="E23" s="12"/>
      <c r="F23" s="12"/>
      <c r="G23" s="12"/>
      <c r="H23" s="12"/>
      <c r="I23" s="10"/>
    </row>
    <row r="24" spans="2:14" s="11" customFormat="1" ht="6" customHeight="1">
      <c r="E24" s="12"/>
      <c r="F24" s="12"/>
      <c r="G24" s="12"/>
      <c r="H24" s="12"/>
      <c r="I24" s="10"/>
    </row>
    <row r="25" spans="2:14" s="11" customFormat="1" ht="18.75" customHeight="1">
      <c r="B25" s="127" t="s">
        <v>73</v>
      </c>
      <c r="C25" s="126" t="s">
        <v>74</v>
      </c>
      <c r="D25" s="126" t="s">
        <v>75</v>
      </c>
      <c r="E25" s="126" t="str">
        <f>E13</f>
        <v>Rep 1 (mg/dL)</v>
      </c>
      <c r="F25" s="126" t="str">
        <f>F13</f>
        <v>Rep 2 (mg/dL)</v>
      </c>
      <c r="G25" s="12"/>
      <c r="H25" s="12"/>
    </row>
    <row r="26" spans="2:14" s="11" customFormat="1" ht="18.75" customHeight="1">
      <c r="B26" s="166" t="s">
        <v>76</v>
      </c>
      <c r="C26" s="126" t="s">
        <v>26</v>
      </c>
      <c r="D26" s="15">
        <f>'List of samples'!E16</f>
        <v>0</v>
      </c>
      <c r="E26" s="48"/>
      <c r="F26" s="48"/>
      <c r="G26" s="12"/>
      <c r="H26" s="12"/>
    </row>
    <row r="27" spans="2:14" s="11" customFormat="1" ht="18.75" customHeight="1">
      <c r="B27" s="166"/>
      <c r="C27" s="126" t="s">
        <v>31</v>
      </c>
      <c r="D27" s="15">
        <f>'List of samples'!E17</f>
        <v>0</v>
      </c>
      <c r="E27" s="48"/>
      <c r="F27" s="48"/>
      <c r="G27" s="12"/>
      <c r="H27" s="12"/>
    </row>
    <row r="28" spans="2:14" s="11" customFormat="1" ht="18.75" customHeight="1">
      <c r="B28" s="166"/>
      <c r="C28" s="126" t="s">
        <v>33</v>
      </c>
      <c r="D28" s="15">
        <f>'List of samples'!E18</f>
        <v>0</v>
      </c>
      <c r="E28" s="48"/>
      <c r="F28" s="48"/>
      <c r="G28" s="12"/>
      <c r="H28" s="12"/>
    </row>
    <row r="29" spans="2:14" s="11" customFormat="1" ht="18.75" customHeight="1" thickBot="1">
      <c r="B29" s="167"/>
      <c r="C29" s="34" t="s">
        <v>35</v>
      </c>
      <c r="D29" s="40">
        <f>'List of samples'!E19</f>
        <v>0</v>
      </c>
      <c r="E29" s="49"/>
      <c r="F29" s="49"/>
      <c r="G29" s="12"/>
      <c r="H29" s="12"/>
    </row>
    <row r="30" spans="2:14" s="11" customFormat="1" ht="18.75" customHeight="1">
      <c r="B30" s="168" t="s">
        <v>77</v>
      </c>
      <c r="C30" s="32" t="s">
        <v>37</v>
      </c>
      <c r="D30" s="41">
        <f>'List of samples'!E20</f>
        <v>0</v>
      </c>
      <c r="E30" s="50"/>
      <c r="F30" s="50"/>
      <c r="G30" s="12"/>
      <c r="H30" s="12"/>
    </row>
    <row r="31" spans="2:14" s="11" customFormat="1" ht="18.75" customHeight="1" thickBot="1">
      <c r="B31" s="167"/>
      <c r="C31" s="34" t="s">
        <v>39</v>
      </c>
      <c r="D31" s="40">
        <f>'List of samples'!E21</f>
        <v>0</v>
      </c>
      <c r="E31" s="49"/>
      <c r="F31" s="49"/>
      <c r="G31" s="12"/>
      <c r="H31" s="12"/>
    </row>
    <row r="32" spans="2:14" s="11" customFormat="1" ht="15" customHeight="1">
      <c r="E32" s="12"/>
      <c r="F32" s="12"/>
      <c r="G32" s="12"/>
      <c r="H32" s="12"/>
      <c r="I32" s="10"/>
    </row>
    <row r="33" spans="2:9" s="11" customFormat="1" ht="15" customHeight="1">
      <c r="E33" s="12"/>
      <c r="F33" s="12"/>
      <c r="G33" s="12"/>
      <c r="H33" s="12"/>
      <c r="I33" s="10"/>
    </row>
    <row r="34" spans="2:9" s="11" customFormat="1" ht="18.75" customHeight="1">
      <c r="B34" s="127" t="s">
        <v>13</v>
      </c>
      <c r="E34" s="12"/>
      <c r="F34" s="12"/>
      <c r="G34" s="12"/>
      <c r="H34" s="12"/>
      <c r="I34" s="10"/>
    </row>
    <row r="35" spans="2:9" ht="150" customHeight="1">
      <c r="B35" s="158"/>
      <c r="C35" s="158"/>
      <c r="D35" s="158"/>
      <c r="E35" s="158"/>
      <c r="F35" s="158"/>
      <c r="G35" s="12"/>
      <c r="H35" s="12"/>
      <c r="I35" s="1"/>
    </row>
    <row r="36" spans="2:9" ht="15" customHeight="1">
      <c r="G36" s="12"/>
      <c r="H36" s="12"/>
    </row>
    <row r="37" spans="2:9" ht="25.5" customHeight="1">
      <c r="G37" s="12"/>
      <c r="H37" s="12"/>
    </row>
    <row r="38" spans="2:9" ht="15.75" customHeight="1">
      <c r="G38" s="12"/>
      <c r="H38" s="12"/>
    </row>
  </sheetData>
  <customSheetViews>
    <customSheetView guid="{347D7E03-826B-4C27-8973-AB59E7FFF68E}" showPageBreaks="1" fitToPage="1" printArea="1" topLeftCell="A19">
      <selection activeCell="E27" sqref="E26:F27"/>
      <colBreaks count="1" manualBreakCount="1">
        <brk id="8" max="1048575" man="1"/>
      </colBreaks>
      <pageMargins left="0" right="0" top="0" bottom="0" header="0" footer="0"/>
      <pageSetup scale="65" orientation="landscape" r:id="rId1"/>
    </customSheetView>
    <customSheetView guid="{80A2CA52-7F2C-4B03-980B-13368D480FCF}" showPageBreaks="1" fitToPage="1" printArea="1" topLeftCell="A4">
      <selection activeCell="J26" sqref="J26"/>
      <colBreaks count="1" manualBreakCount="1">
        <brk id="8" max="1048575" man="1"/>
      </colBreaks>
      <pageMargins left="0" right="0" top="0" bottom="0" header="0" footer="0"/>
      <pageSetup scale="64" orientation="landscape" r:id="rId2"/>
    </customSheetView>
  </customSheetViews>
  <mergeCells count="9">
    <mergeCell ref="B2:F2"/>
    <mergeCell ref="B35:F35"/>
    <mergeCell ref="B22:C22"/>
    <mergeCell ref="E4:F7"/>
    <mergeCell ref="B14:B17"/>
    <mergeCell ref="B18:B19"/>
    <mergeCell ref="B26:B29"/>
    <mergeCell ref="B30:B31"/>
    <mergeCell ref="B10:C10"/>
  </mergeCells>
  <pageMargins left="0.7" right="0.7" top="0.75" bottom="0.75" header="0.3" footer="0.3"/>
  <pageSetup scale="62" orientation="landscape" r:id="rId3"/>
  <colBreaks count="1" manualBreakCount="1">
    <brk id="10" max="1048575" man="1"/>
  </col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O38"/>
  <sheetViews>
    <sheetView zoomScaleNormal="100" zoomScaleSheetLayoutView="100" zoomScalePageLayoutView="60" workbookViewId="0">
      <selection activeCell="D22" sqref="D22"/>
    </sheetView>
  </sheetViews>
  <sheetFormatPr defaultColWidth="9.140625" defaultRowHeight="15.6"/>
  <cols>
    <col min="1" max="1" width="9.28515625" style="1" customWidth="1"/>
    <col min="2" max="4" width="19.28515625" style="1" customWidth="1"/>
    <col min="5" max="6" width="28.5703125" style="6" customWidth="1"/>
    <col min="7" max="7" width="9.28515625" style="4" customWidth="1"/>
    <col min="8" max="8" width="4.42578125" style="1" customWidth="1"/>
    <col min="9" max="16384" width="9.140625" style="1"/>
  </cols>
  <sheetData>
    <row r="1" spans="1:15" ht="37.5" customHeight="1">
      <c r="A1" s="120" t="s">
        <v>79</v>
      </c>
    </row>
    <row r="2" spans="1:15" s="11" customFormat="1" ht="37.5" customHeight="1">
      <c r="B2" s="157" t="s">
        <v>80</v>
      </c>
      <c r="C2" s="157"/>
      <c r="D2" s="157"/>
      <c r="E2" s="157"/>
      <c r="F2" s="157"/>
      <c r="G2" s="10"/>
    </row>
    <row r="3" spans="1:15" s="11" customFormat="1" ht="6" customHeight="1">
      <c r="B3" s="12"/>
      <c r="C3" s="12"/>
      <c r="D3" s="12"/>
      <c r="E3" s="12"/>
      <c r="F3" s="12"/>
      <c r="G3" s="10"/>
    </row>
    <row r="4" spans="1:15" s="11" customFormat="1" ht="18.75" customHeight="1">
      <c r="B4" s="126" t="s">
        <v>23</v>
      </c>
      <c r="C4" s="13" t="s">
        <v>27</v>
      </c>
      <c r="E4" s="160" t="s">
        <v>68</v>
      </c>
      <c r="F4" s="161"/>
    </row>
    <row r="5" spans="1:15" s="11" customFormat="1" ht="18.75" customHeight="1">
      <c r="B5" s="126" t="s">
        <v>6</v>
      </c>
      <c r="C5" s="13">
        <f>'General Infomation'!C8</f>
        <v>0</v>
      </c>
      <c r="E5" s="162"/>
      <c r="F5" s="163"/>
    </row>
    <row r="6" spans="1:15" s="11" customFormat="1" ht="18.75" customHeight="1">
      <c r="B6" s="126" t="s">
        <v>7</v>
      </c>
      <c r="C6" s="13" t="str">
        <f>'General Infomation'!C9</f>
        <v>0723</v>
      </c>
      <c r="E6" s="162"/>
      <c r="F6" s="163"/>
    </row>
    <row r="7" spans="1:15" s="11" customFormat="1" ht="18.75" customHeight="1">
      <c r="B7" s="126" t="s">
        <v>69</v>
      </c>
      <c r="C7" s="13" t="str">
        <f>'General Infomation'!C11</f>
        <v>mg/dL</v>
      </c>
      <c r="E7" s="164"/>
      <c r="F7" s="165"/>
    </row>
    <row r="8" spans="1:15" s="11" customFormat="1" ht="15" customHeight="1">
      <c r="E8" s="7"/>
      <c r="F8" s="12"/>
    </row>
    <row r="9" spans="1:15" s="11" customFormat="1" ht="15" customHeight="1">
      <c r="E9" s="7"/>
      <c r="F9" s="12"/>
    </row>
    <row r="10" spans="1:15" s="11" customFormat="1" ht="18.75" customHeight="1">
      <c r="B10" s="159" t="s">
        <v>70</v>
      </c>
      <c r="C10" s="159"/>
      <c r="E10" s="7"/>
      <c r="F10" s="12"/>
    </row>
    <row r="11" spans="1:15" s="11" customFormat="1" ht="18.75" customHeight="1">
      <c r="B11" s="126" t="s">
        <v>71</v>
      </c>
      <c r="C11" s="52" t="s">
        <v>72</v>
      </c>
      <c r="E11" s="7"/>
      <c r="F11" s="12"/>
      <c r="G11" s="10"/>
    </row>
    <row r="12" spans="1:15" s="11" customFormat="1" ht="6" customHeight="1">
      <c r="E12" s="7"/>
      <c r="F12" s="12"/>
      <c r="G12" s="10"/>
    </row>
    <row r="13" spans="1:15" s="11" customFormat="1" ht="18.75" customHeight="1">
      <c r="B13" s="127" t="s">
        <v>73</v>
      </c>
      <c r="C13" s="126" t="s">
        <v>74</v>
      </c>
      <c r="D13" s="126" t="s">
        <v>75</v>
      </c>
      <c r="E13" s="126" t="str">
        <f>"Rep 1 ("&amp; C7 &amp;")"</f>
        <v>Rep 1 (mg/dL)</v>
      </c>
      <c r="F13" s="126" t="str">
        <f>"Rep 2 ("&amp; C7 &amp;")"</f>
        <v>Rep 2 (mg/dL)</v>
      </c>
      <c r="L13" s="14"/>
      <c r="O13" s="10"/>
    </row>
    <row r="14" spans="1:15" s="11" customFormat="1" ht="18.75" customHeight="1">
      <c r="B14" s="166" t="s">
        <v>76</v>
      </c>
      <c r="C14" s="126" t="s">
        <v>26</v>
      </c>
      <c r="D14" s="15" t="str">
        <f>'List of samples'!S10</f>
        <v>TC-IDMS</v>
      </c>
      <c r="E14" s="48"/>
      <c r="F14" s="48"/>
      <c r="L14" s="14"/>
    </row>
    <row r="15" spans="1:15" s="11" customFormat="1" ht="18.75" customHeight="1">
      <c r="B15" s="166"/>
      <c r="C15" s="126" t="s">
        <v>31</v>
      </c>
      <c r="D15" s="15" t="str">
        <f>'List of samples'!S11</f>
        <v>TC-IDMS</v>
      </c>
      <c r="E15" s="48"/>
      <c r="F15" s="48"/>
      <c r="L15" s="14"/>
    </row>
    <row r="16" spans="1:15" s="11" customFormat="1" ht="18.75" customHeight="1">
      <c r="B16" s="166"/>
      <c r="C16" s="126" t="s">
        <v>33</v>
      </c>
      <c r="D16" s="15" t="str">
        <f>'List of samples'!S12</f>
        <v>TC-IDMS</v>
      </c>
      <c r="E16" s="48"/>
      <c r="F16" s="48"/>
      <c r="L16" s="14"/>
    </row>
    <row r="17" spans="2:12" s="11" customFormat="1" ht="18.75" customHeight="1" thickBot="1">
      <c r="B17" s="167"/>
      <c r="C17" s="34" t="s">
        <v>35</v>
      </c>
      <c r="D17" s="40" t="str">
        <f>'List of samples'!S13</f>
        <v>TC-IDMS</v>
      </c>
      <c r="E17" s="49"/>
      <c r="F17" s="49"/>
      <c r="L17" s="14"/>
    </row>
    <row r="18" spans="2:12" s="11" customFormat="1" ht="18.75" customHeight="1">
      <c r="B18" s="168" t="s">
        <v>77</v>
      </c>
      <c r="C18" s="32" t="s">
        <v>37</v>
      </c>
      <c r="D18" s="41" t="str">
        <f>'List of samples'!S14</f>
        <v>TC-IDMS</v>
      </c>
      <c r="E18" s="50"/>
      <c r="F18" s="50"/>
      <c r="L18" s="14"/>
    </row>
    <row r="19" spans="2:12" s="11" customFormat="1" ht="18.75" customHeight="1" thickBot="1">
      <c r="B19" s="167"/>
      <c r="C19" s="34" t="s">
        <v>39</v>
      </c>
      <c r="D19" s="40" t="str">
        <f>'List of samples'!S15</f>
        <v>TC-IDMS</v>
      </c>
      <c r="E19" s="49"/>
      <c r="F19" s="49"/>
    </row>
    <row r="20" spans="2:12" s="11" customFormat="1" ht="15" customHeight="1">
      <c r="E20" s="12"/>
      <c r="F20" s="12"/>
      <c r="G20" s="10"/>
    </row>
    <row r="21" spans="2:12" s="11" customFormat="1" ht="15" customHeight="1">
      <c r="E21" s="12"/>
      <c r="F21" s="12"/>
      <c r="G21" s="10"/>
    </row>
    <row r="22" spans="2:12" s="11" customFormat="1" ht="18.75" customHeight="1">
      <c r="B22" s="159" t="s">
        <v>78</v>
      </c>
      <c r="C22" s="159"/>
      <c r="E22" s="12"/>
      <c r="F22" s="12"/>
      <c r="G22" s="10"/>
    </row>
    <row r="23" spans="2:12" s="11" customFormat="1" ht="18.75" customHeight="1">
      <c r="B23" s="126" t="s">
        <v>71</v>
      </c>
      <c r="C23" s="52" t="s">
        <v>72</v>
      </c>
      <c r="E23" s="12"/>
      <c r="F23" s="12"/>
      <c r="G23" s="10"/>
    </row>
    <row r="24" spans="2:12" s="11" customFormat="1" ht="6" customHeight="1">
      <c r="E24" s="12"/>
      <c r="F24" s="12"/>
      <c r="G24" s="10"/>
    </row>
    <row r="25" spans="2:12" s="11" customFormat="1" ht="18.75" customHeight="1">
      <c r="B25" s="127" t="s">
        <v>73</v>
      </c>
      <c r="C25" s="126" t="s">
        <v>74</v>
      </c>
      <c r="D25" s="126" t="s">
        <v>75</v>
      </c>
      <c r="E25" s="126" t="str">
        <f>E13</f>
        <v>Rep 1 (mg/dL)</v>
      </c>
      <c r="F25" s="126" t="str">
        <f>F13</f>
        <v>Rep 2 (mg/dL)</v>
      </c>
    </row>
    <row r="26" spans="2:12" s="11" customFormat="1" ht="18.75" customHeight="1">
      <c r="B26" s="166" t="s">
        <v>76</v>
      </c>
      <c r="C26" s="126" t="s">
        <v>26</v>
      </c>
      <c r="D26" s="15" t="str">
        <f>'List of samples'!S16</f>
        <v>TC-IDMS</v>
      </c>
      <c r="E26" s="48"/>
      <c r="F26" s="48"/>
    </row>
    <row r="27" spans="2:12" s="11" customFormat="1" ht="18.75" customHeight="1">
      <c r="B27" s="166"/>
      <c r="C27" s="126" t="s">
        <v>31</v>
      </c>
      <c r="D27" s="15" t="str">
        <f>'List of samples'!S17</f>
        <v>TC-IDMS</v>
      </c>
      <c r="E27" s="48"/>
      <c r="F27" s="48"/>
    </row>
    <row r="28" spans="2:12" s="11" customFormat="1" ht="18.75" customHeight="1">
      <c r="B28" s="166"/>
      <c r="C28" s="126" t="s">
        <v>33</v>
      </c>
      <c r="D28" s="15" t="str">
        <f>'List of samples'!S18</f>
        <v>TC-IDMS</v>
      </c>
      <c r="E28" s="48"/>
      <c r="F28" s="48"/>
    </row>
    <row r="29" spans="2:12" s="11" customFormat="1" ht="18.75" customHeight="1" thickBot="1">
      <c r="B29" s="167"/>
      <c r="C29" s="34" t="s">
        <v>35</v>
      </c>
      <c r="D29" s="40" t="str">
        <f>'List of samples'!S19</f>
        <v>TC-IDMS</v>
      </c>
      <c r="E29" s="49"/>
      <c r="F29" s="49"/>
    </row>
    <row r="30" spans="2:12" s="11" customFormat="1" ht="18.75" customHeight="1">
      <c r="B30" s="168" t="s">
        <v>77</v>
      </c>
      <c r="C30" s="32" t="s">
        <v>37</v>
      </c>
      <c r="D30" s="41" t="str">
        <f>'List of samples'!S20</f>
        <v>TC-IDMS</v>
      </c>
      <c r="E30" s="50"/>
      <c r="F30" s="50"/>
    </row>
    <row r="31" spans="2:12" s="11" customFormat="1" ht="18.75" customHeight="1" thickBot="1">
      <c r="B31" s="167"/>
      <c r="C31" s="34" t="s">
        <v>39</v>
      </c>
      <c r="D31" s="40" t="str">
        <f>'List of samples'!S21</f>
        <v>TC-IDMS</v>
      </c>
      <c r="E31" s="49"/>
      <c r="F31" s="49"/>
    </row>
    <row r="32" spans="2:12" s="11" customFormat="1" ht="15" customHeight="1">
      <c r="E32" s="12"/>
      <c r="F32" s="12"/>
      <c r="G32" s="10"/>
    </row>
    <row r="33" spans="2:7" s="11" customFormat="1" ht="15" customHeight="1">
      <c r="E33" s="12"/>
      <c r="F33" s="12"/>
      <c r="G33" s="10"/>
    </row>
    <row r="34" spans="2:7" s="11" customFormat="1" ht="18.75" customHeight="1">
      <c r="B34" s="127" t="s">
        <v>13</v>
      </c>
      <c r="E34" s="12"/>
      <c r="F34" s="12"/>
      <c r="G34" s="10"/>
    </row>
    <row r="35" spans="2:7" ht="150" customHeight="1">
      <c r="B35" s="158"/>
      <c r="C35" s="158"/>
      <c r="D35" s="158"/>
      <c r="E35" s="158"/>
      <c r="F35" s="158"/>
      <c r="G35" s="1"/>
    </row>
    <row r="36" spans="2:7" ht="15" customHeight="1"/>
    <row r="37" spans="2:7" ht="25.5" customHeight="1"/>
    <row r="38" spans="2:7" ht="15.75" customHeight="1"/>
  </sheetData>
  <customSheetViews>
    <customSheetView guid="{347D7E03-826B-4C27-8973-AB59E7FFF68E}" showPageBreaks="1" fitToPage="1" printArea="1" topLeftCell="A19">
      <selection activeCell="K22" sqref="K22"/>
      <colBreaks count="1" manualBreakCount="1">
        <brk id="8" max="1048575" man="1"/>
      </colBreaks>
      <pageMargins left="0" right="0" top="0" bottom="0" header="0" footer="0"/>
      <pageSetup scale="68" orientation="portrait" r:id="rId1"/>
    </customSheetView>
    <customSheetView guid="{80A2CA52-7F2C-4B03-980B-13368D480FCF}" showPageBreaks="1" fitToPage="1" printArea="1">
      <selection activeCell="K22" sqref="K22"/>
      <colBreaks count="1" manualBreakCount="1">
        <brk id="8" max="1048575" man="1"/>
      </colBreaks>
      <pageMargins left="0" right="0" top="0" bottom="0" header="0" footer="0"/>
      <pageSetup scale="67" orientation="portrait" r:id="rId2"/>
    </customSheetView>
  </customSheetViews>
  <mergeCells count="9">
    <mergeCell ref="B26:B29"/>
    <mergeCell ref="B30:B31"/>
    <mergeCell ref="B35:F35"/>
    <mergeCell ref="B2:F2"/>
    <mergeCell ref="E4:F7"/>
    <mergeCell ref="B10:C10"/>
    <mergeCell ref="B14:B17"/>
    <mergeCell ref="B18:B19"/>
    <mergeCell ref="B22:C22"/>
  </mergeCells>
  <pageMargins left="0.7" right="0.7" top="0.75" bottom="0.75" header="0.3" footer="0.3"/>
  <pageSetup scale="68" orientation="portrait" r:id="rId3"/>
  <colBreaks count="1" manualBreakCount="1">
    <brk id="8" max="1048575" man="1"/>
  </col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S13"/>
  <sheetViews>
    <sheetView workbookViewId="0">
      <selection activeCell="F6" sqref="F6"/>
    </sheetView>
  </sheetViews>
  <sheetFormatPr defaultRowHeight="14.45"/>
  <cols>
    <col min="1" max="1" width="11.5703125" customWidth="1"/>
    <col min="2" max="2" width="12.140625" bestFit="1" customWidth="1"/>
    <col min="3" max="3" width="12.140625" customWidth="1"/>
    <col min="4" max="4" width="11" customWidth="1"/>
    <col min="5" max="6" width="15.140625" bestFit="1" customWidth="1"/>
    <col min="7" max="7" width="19.42578125" bestFit="1" customWidth="1"/>
    <col min="8" max="8" width="11.85546875" bestFit="1" customWidth="1"/>
    <col min="9" max="9" width="14.7109375" bestFit="1" customWidth="1"/>
    <col min="10" max="12" width="12.85546875" bestFit="1" customWidth="1"/>
    <col min="13" max="13" width="11.28515625" bestFit="1" customWidth="1"/>
    <col min="14" max="14" width="12.85546875" bestFit="1" customWidth="1"/>
    <col min="18" max="18" width="11.5703125" bestFit="1" customWidth="1"/>
  </cols>
  <sheetData>
    <row r="1" spans="1:19">
      <c r="A1" t="s">
        <v>81</v>
      </c>
      <c r="B1" t="s">
        <v>82</v>
      </c>
      <c r="C1" t="s">
        <v>83</v>
      </c>
      <c r="D1" t="s">
        <v>84</v>
      </c>
      <c r="E1" t="s">
        <v>85</v>
      </c>
      <c r="F1" t="s">
        <v>86</v>
      </c>
      <c r="G1" t="s">
        <v>87</v>
      </c>
      <c r="H1" t="s">
        <v>88</v>
      </c>
      <c r="I1" t="s">
        <v>89</v>
      </c>
      <c r="J1" t="s">
        <v>90</v>
      </c>
      <c r="K1" t="s">
        <v>91</v>
      </c>
      <c r="L1" t="s">
        <v>92</v>
      </c>
      <c r="M1" t="s">
        <v>93</v>
      </c>
      <c r="N1" t="s">
        <v>94</v>
      </c>
      <c r="O1" t="s">
        <v>95</v>
      </c>
      <c r="P1" t="s">
        <v>96</v>
      </c>
      <c r="Q1" t="s">
        <v>97</v>
      </c>
      <c r="R1" t="s">
        <v>98</v>
      </c>
      <c r="S1" t="s">
        <v>99</v>
      </c>
    </row>
    <row r="2" spans="1:19">
      <c r="A2" t="str">
        <f>'TC-AK'!$A$1</f>
        <v>AK</v>
      </c>
      <c r="B2" t="str">
        <f>'TC-IDMS'!$C$6</f>
        <v>0723</v>
      </c>
      <c r="C2">
        <f>'TC-AK'!$C$5</f>
        <v>0</v>
      </c>
      <c r="D2" t="str">
        <f>'TC-AK'!C14</f>
        <v>CS01</v>
      </c>
      <c r="E2">
        <f>'TC-AK'!D14</f>
        <v>0</v>
      </c>
      <c r="F2">
        <f>'TC-AK'!D26</f>
        <v>0</v>
      </c>
      <c r="I2" s="101"/>
      <c r="J2" s="101"/>
      <c r="K2" s="101">
        <f>'TC-AK'!E14</f>
        <v>0</v>
      </c>
      <c r="L2" s="101">
        <f>'TC-AK'!F14</f>
        <v>0</v>
      </c>
      <c r="M2" s="101">
        <f>'TC-AK'!E26</f>
        <v>0</v>
      </c>
      <c r="N2" s="101">
        <f>'TC-AK'!F26</f>
        <v>0</v>
      </c>
      <c r="O2" t="str">
        <f>'TC-AK'!$C$7</f>
        <v>mg/dL</v>
      </c>
      <c r="S2">
        <f>'TC-AK'!$B$35</f>
        <v>0</v>
      </c>
    </row>
    <row r="3" spans="1:19">
      <c r="A3" t="str">
        <f>'TC-AK'!$A$1</f>
        <v>AK</v>
      </c>
      <c r="B3" t="str">
        <f>'TC-IDMS'!$C$6</f>
        <v>0723</v>
      </c>
      <c r="C3">
        <f>'TC-AK'!$C$5</f>
        <v>0</v>
      </c>
      <c r="D3" t="str">
        <f>'TC-AK'!C15</f>
        <v>CS02</v>
      </c>
      <c r="E3">
        <f>'TC-AK'!D15</f>
        <v>0</v>
      </c>
      <c r="F3">
        <f>'TC-AK'!D27</f>
        <v>0</v>
      </c>
      <c r="I3" s="101"/>
      <c r="J3" s="101"/>
      <c r="K3" s="101">
        <f>'TC-AK'!E15</f>
        <v>0</v>
      </c>
      <c r="L3" s="101">
        <f>'TC-AK'!F15</f>
        <v>0</v>
      </c>
      <c r="M3" s="101">
        <f>'TC-AK'!E27</f>
        <v>0</v>
      </c>
      <c r="N3" s="101">
        <f>'TC-AK'!F27</f>
        <v>0</v>
      </c>
      <c r="O3" t="str">
        <f>'TC-AK'!$C$7</f>
        <v>mg/dL</v>
      </c>
      <c r="S3">
        <f>'TC-AK'!$B$35</f>
        <v>0</v>
      </c>
    </row>
    <row r="4" spans="1:19">
      <c r="A4" t="str">
        <f>'TC-AK'!$A$1</f>
        <v>AK</v>
      </c>
      <c r="B4" t="str">
        <f>'TC-IDMS'!$C$6</f>
        <v>0723</v>
      </c>
      <c r="C4">
        <f>'TC-AK'!$C$5</f>
        <v>0</v>
      </c>
      <c r="D4" t="str">
        <f>'TC-AK'!C16</f>
        <v>CS03</v>
      </c>
      <c r="E4">
        <f>'TC-AK'!D16</f>
        <v>0</v>
      </c>
      <c r="F4">
        <f>'TC-AK'!D28</f>
        <v>0</v>
      </c>
      <c r="I4" s="101"/>
      <c r="J4" s="101"/>
      <c r="K4" s="101">
        <f>'TC-AK'!E16</f>
        <v>0</v>
      </c>
      <c r="L4" s="101">
        <f>'TC-AK'!F16</f>
        <v>0</v>
      </c>
      <c r="M4" s="101">
        <f>'TC-AK'!E28</f>
        <v>0</v>
      </c>
      <c r="N4" s="101">
        <f>'TC-AK'!F28</f>
        <v>0</v>
      </c>
      <c r="O4" t="str">
        <f>'TC-AK'!$C$7</f>
        <v>mg/dL</v>
      </c>
      <c r="S4">
        <f>'TC-AK'!$B$35</f>
        <v>0</v>
      </c>
    </row>
    <row r="5" spans="1:19">
      <c r="A5" t="str">
        <f>'TC-AK'!$A$1</f>
        <v>AK</v>
      </c>
      <c r="B5" t="str">
        <f>'TC-IDMS'!$C$6</f>
        <v>0723</v>
      </c>
      <c r="C5">
        <f>'TC-AK'!$C$5</f>
        <v>0</v>
      </c>
      <c r="D5" t="str">
        <f>'TC-AK'!C17</f>
        <v>CS04</v>
      </c>
      <c r="E5">
        <f>'TC-AK'!D17</f>
        <v>0</v>
      </c>
      <c r="F5">
        <f>'TC-AK'!D29</f>
        <v>0</v>
      </c>
      <c r="I5" s="101"/>
      <c r="J5" s="101"/>
      <c r="K5" s="101">
        <f>'TC-AK'!E17</f>
        <v>0</v>
      </c>
      <c r="L5" s="101">
        <f>'TC-AK'!F17</f>
        <v>0</v>
      </c>
      <c r="M5" s="101">
        <f>'TC-AK'!E29</f>
        <v>0</v>
      </c>
      <c r="N5" s="101">
        <f>'TC-AK'!F29</f>
        <v>0</v>
      </c>
      <c r="O5" t="str">
        <f>'TC-AK'!$C$7</f>
        <v>mg/dL</v>
      </c>
      <c r="S5">
        <f>'TC-AK'!$B$35</f>
        <v>0</v>
      </c>
    </row>
    <row r="6" spans="1:19">
      <c r="A6" t="str">
        <f>'TC-AK'!$A$1</f>
        <v>AK</v>
      </c>
      <c r="B6" t="str">
        <f>'TC-IDMS'!$C$6</f>
        <v>0723</v>
      </c>
      <c r="C6">
        <f>'TC-AK'!$C$5</f>
        <v>0</v>
      </c>
      <c r="D6" t="str">
        <f>'TC-AK'!C18</f>
        <v>NS01</v>
      </c>
      <c r="E6">
        <f>'TC-AK'!D18</f>
        <v>0</v>
      </c>
      <c r="F6">
        <f>'TC-AK'!D30</f>
        <v>0</v>
      </c>
      <c r="I6" s="101"/>
      <c r="J6" s="101"/>
      <c r="K6" s="101">
        <f>'TC-AK'!E18</f>
        <v>0</v>
      </c>
      <c r="L6" s="101">
        <f>'TC-AK'!F18</f>
        <v>0</v>
      </c>
      <c r="M6" s="101">
        <f>'TC-AK'!E30</f>
        <v>0</v>
      </c>
      <c r="N6" s="101">
        <f>'TC-AK'!F30</f>
        <v>0</v>
      </c>
      <c r="O6" t="str">
        <f>'TC-AK'!$C$7</f>
        <v>mg/dL</v>
      </c>
      <c r="S6">
        <f>'TC-AK'!$B$35</f>
        <v>0</v>
      </c>
    </row>
    <row r="7" spans="1:19">
      <c r="A7" t="str">
        <f>'TC-AK'!$A$1</f>
        <v>AK</v>
      </c>
      <c r="B7" t="str">
        <f>'TC-IDMS'!$C$6</f>
        <v>0723</v>
      </c>
      <c r="C7">
        <f>'TC-AK'!$C$5</f>
        <v>0</v>
      </c>
      <c r="D7" t="str">
        <f>'TC-AK'!C19</f>
        <v>NS02</v>
      </c>
      <c r="E7">
        <f>'TC-AK'!D19</f>
        <v>0</v>
      </c>
      <c r="F7">
        <f>'TC-AK'!D31</f>
        <v>0</v>
      </c>
      <c r="I7" s="101"/>
      <c r="J7" s="101"/>
      <c r="K7" s="101">
        <f>'TC-AK'!E19</f>
        <v>0</v>
      </c>
      <c r="L7" s="101">
        <f>'TC-AK'!F19</f>
        <v>0</v>
      </c>
      <c r="M7" s="101">
        <f>'TC-AK'!E31</f>
        <v>0</v>
      </c>
      <c r="N7" s="101">
        <f>'TC-AK'!F31</f>
        <v>0</v>
      </c>
      <c r="O7" t="str">
        <f>'TC-AK'!$C$7</f>
        <v>mg/dL</v>
      </c>
      <c r="S7">
        <f>'TC-AK'!$B$35</f>
        <v>0</v>
      </c>
    </row>
    <row r="8" spans="1:19">
      <c r="A8" t="str">
        <f>'TC-IDMS'!$A$1</f>
        <v>IDMS</v>
      </c>
      <c r="B8" t="str">
        <f>'TC-IDMS'!$C$6</f>
        <v>0723</v>
      </c>
      <c r="C8">
        <f>'TC-IDMS'!$C$5</f>
        <v>0</v>
      </c>
      <c r="D8" t="str">
        <f>'TC-IDMS'!C14</f>
        <v>CS01</v>
      </c>
      <c r="E8" t="str">
        <f>'TC-IDMS'!D14</f>
        <v>TC-IDMS</v>
      </c>
      <c r="F8" t="str">
        <f>'TC-IDMS'!D26</f>
        <v>TC-IDMS</v>
      </c>
      <c r="I8" s="101"/>
      <c r="J8" s="101"/>
      <c r="K8" s="101">
        <f>'TC-IDMS'!E14</f>
        <v>0</v>
      </c>
      <c r="L8" s="101">
        <f>'TC-IDMS'!F14</f>
        <v>0</v>
      </c>
      <c r="M8" s="101">
        <f>'TC-IDMS'!E26</f>
        <v>0</v>
      </c>
      <c r="N8" s="101">
        <f>'TC-IDMS'!F26</f>
        <v>0</v>
      </c>
      <c r="O8" t="str">
        <f>'TC-IDMS'!$C$7</f>
        <v>mg/dL</v>
      </c>
      <c r="S8">
        <f>'TC-IDMS'!$B$35</f>
        <v>0</v>
      </c>
    </row>
    <row r="9" spans="1:19">
      <c r="A9" t="str">
        <f>'TC-IDMS'!$A$1</f>
        <v>IDMS</v>
      </c>
      <c r="B9" t="str">
        <f>'TC-IDMS'!$C$6</f>
        <v>0723</v>
      </c>
      <c r="C9">
        <f>'TC-IDMS'!$C$5</f>
        <v>0</v>
      </c>
      <c r="D9" t="str">
        <f>'TC-IDMS'!C15</f>
        <v>CS02</v>
      </c>
      <c r="E9" t="str">
        <f>'TC-IDMS'!D15</f>
        <v>TC-IDMS</v>
      </c>
      <c r="F9" t="str">
        <f>'TC-IDMS'!D27</f>
        <v>TC-IDMS</v>
      </c>
      <c r="I9" s="101"/>
      <c r="J9" s="101"/>
      <c r="K9" s="101">
        <f>'TC-IDMS'!E15</f>
        <v>0</v>
      </c>
      <c r="L9" s="101">
        <f>'TC-IDMS'!F15</f>
        <v>0</v>
      </c>
      <c r="M9" s="101">
        <f>'TC-IDMS'!E27</f>
        <v>0</v>
      </c>
      <c r="N9" s="101">
        <f>'TC-IDMS'!F27</f>
        <v>0</v>
      </c>
      <c r="O9" t="str">
        <f>'TC-IDMS'!$C$7</f>
        <v>mg/dL</v>
      </c>
      <c r="S9">
        <f>'TC-IDMS'!$B$35</f>
        <v>0</v>
      </c>
    </row>
    <row r="10" spans="1:19">
      <c r="A10" t="str">
        <f>'TC-IDMS'!$A$1</f>
        <v>IDMS</v>
      </c>
      <c r="B10" t="str">
        <f>'TC-IDMS'!$C$6</f>
        <v>0723</v>
      </c>
      <c r="C10">
        <f>'TC-IDMS'!$C$5</f>
        <v>0</v>
      </c>
      <c r="D10" t="str">
        <f>'TC-IDMS'!C16</f>
        <v>CS03</v>
      </c>
      <c r="E10" t="str">
        <f>'TC-IDMS'!D16</f>
        <v>TC-IDMS</v>
      </c>
      <c r="F10" t="str">
        <f>'TC-IDMS'!D28</f>
        <v>TC-IDMS</v>
      </c>
      <c r="K10" s="101">
        <f>'TC-IDMS'!E16</f>
        <v>0</v>
      </c>
      <c r="L10" s="101">
        <f>'TC-IDMS'!F16</f>
        <v>0</v>
      </c>
      <c r="M10" s="101">
        <f>'TC-IDMS'!E28</f>
        <v>0</v>
      </c>
      <c r="N10" s="101">
        <f>'TC-IDMS'!F28</f>
        <v>0</v>
      </c>
      <c r="O10" t="str">
        <f>'TC-IDMS'!$C$7</f>
        <v>mg/dL</v>
      </c>
      <c r="S10">
        <f>'TC-IDMS'!$B$35</f>
        <v>0</v>
      </c>
    </row>
    <row r="11" spans="1:19">
      <c r="A11" t="str">
        <f>'TC-IDMS'!$A$1</f>
        <v>IDMS</v>
      </c>
      <c r="B11" t="str">
        <f>'TC-IDMS'!$C$6</f>
        <v>0723</v>
      </c>
      <c r="C11">
        <f>'TC-IDMS'!$C$5</f>
        <v>0</v>
      </c>
      <c r="D11" t="str">
        <f>'TC-IDMS'!C17</f>
        <v>CS04</v>
      </c>
      <c r="E11" t="str">
        <f>'TC-IDMS'!D17</f>
        <v>TC-IDMS</v>
      </c>
      <c r="F11" t="str">
        <f>'TC-IDMS'!D29</f>
        <v>TC-IDMS</v>
      </c>
      <c r="K11" s="101">
        <f>'TC-IDMS'!E17</f>
        <v>0</v>
      </c>
      <c r="L11" s="101">
        <f>'TC-IDMS'!F17</f>
        <v>0</v>
      </c>
      <c r="M11" s="101">
        <f>'TC-IDMS'!E29</f>
        <v>0</v>
      </c>
      <c r="N11" s="101">
        <f>'TC-IDMS'!F29</f>
        <v>0</v>
      </c>
      <c r="O11" t="str">
        <f>'TC-IDMS'!$C$7</f>
        <v>mg/dL</v>
      </c>
      <c r="S11">
        <f>'TC-IDMS'!$B$35</f>
        <v>0</v>
      </c>
    </row>
    <row r="12" spans="1:19">
      <c r="A12" t="str">
        <f>'TC-IDMS'!$A$1</f>
        <v>IDMS</v>
      </c>
      <c r="B12" t="str">
        <f>'TC-IDMS'!$C$6</f>
        <v>0723</v>
      </c>
      <c r="C12">
        <f>'TC-IDMS'!$C$5</f>
        <v>0</v>
      </c>
      <c r="D12" t="str">
        <f>'TC-IDMS'!C18</f>
        <v>NS01</v>
      </c>
      <c r="E12" t="str">
        <f>'TC-IDMS'!D18</f>
        <v>TC-IDMS</v>
      </c>
      <c r="F12" t="str">
        <f>'TC-IDMS'!D30</f>
        <v>TC-IDMS</v>
      </c>
      <c r="K12" s="101">
        <f>'TC-IDMS'!E18</f>
        <v>0</v>
      </c>
      <c r="L12" s="101">
        <f>'TC-IDMS'!F18</f>
        <v>0</v>
      </c>
      <c r="M12" s="101">
        <f>'TC-IDMS'!E30</f>
        <v>0</v>
      </c>
      <c r="N12" s="101">
        <f>'TC-IDMS'!F30</f>
        <v>0</v>
      </c>
      <c r="O12" t="str">
        <f>'TC-IDMS'!$C$7</f>
        <v>mg/dL</v>
      </c>
      <c r="S12">
        <f>'TC-IDMS'!$B$35</f>
        <v>0</v>
      </c>
    </row>
    <row r="13" spans="1:19">
      <c r="A13" t="str">
        <f>'TC-IDMS'!$A$1</f>
        <v>IDMS</v>
      </c>
      <c r="B13" t="str">
        <f>'TC-IDMS'!$C$6</f>
        <v>0723</v>
      </c>
      <c r="C13">
        <f>'TC-IDMS'!$C$5</f>
        <v>0</v>
      </c>
      <c r="D13" t="str">
        <f>'TC-IDMS'!C19</f>
        <v>NS02</v>
      </c>
      <c r="E13" t="str">
        <f>'TC-IDMS'!D19</f>
        <v>TC-IDMS</v>
      </c>
      <c r="F13" t="str">
        <f>'TC-IDMS'!D31</f>
        <v>TC-IDMS</v>
      </c>
      <c r="K13" s="101">
        <f>'TC-IDMS'!E19</f>
        <v>0</v>
      </c>
      <c r="L13" s="101">
        <f>'TC-IDMS'!F19</f>
        <v>0</v>
      </c>
      <c r="M13" s="101">
        <f>'TC-IDMS'!E31</f>
        <v>0</v>
      </c>
      <c r="N13" s="101">
        <f>'TC-IDMS'!F31</f>
        <v>0</v>
      </c>
      <c r="O13" t="str">
        <f>'TC-IDMS'!$C$7</f>
        <v>mg/dL</v>
      </c>
      <c r="S13">
        <f>'TC-IDMS'!$B$35</f>
        <v>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K38"/>
  <sheetViews>
    <sheetView topLeftCell="A7" zoomScaleNormal="100" zoomScaleSheetLayoutView="100" workbookViewId="0">
      <selection activeCell="F23" sqref="F23"/>
    </sheetView>
  </sheetViews>
  <sheetFormatPr defaultColWidth="9.140625" defaultRowHeight="14.45"/>
  <cols>
    <col min="1" max="1" width="9.28515625" style="1" customWidth="1"/>
    <col min="2" max="3" width="19.28515625" style="1" customWidth="1"/>
    <col min="4" max="4" width="19" style="1" customWidth="1"/>
    <col min="5" max="5" width="19.28515625" style="4" customWidth="1"/>
    <col min="6" max="11" width="16.42578125" style="4" customWidth="1"/>
    <col min="12" max="12" width="9.28515625" style="1" customWidth="1"/>
    <col min="13" max="14" width="9.140625" style="1"/>
    <col min="15" max="23" width="35" style="1" customWidth="1"/>
    <col min="24" max="16384" width="9.140625" style="1"/>
  </cols>
  <sheetData>
    <row r="1" spans="2:11" ht="37.5" customHeight="1"/>
    <row r="2" spans="2:11" ht="37.5" customHeight="1">
      <c r="B2" s="172" t="s">
        <v>100</v>
      </c>
      <c r="C2" s="173"/>
      <c r="D2" s="173"/>
      <c r="E2" s="173"/>
      <c r="F2" s="173"/>
      <c r="G2" s="173"/>
      <c r="H2" s="173"/>
      <c r="I2" s="173"/>
      <c r="J2" s="173"/>
    </row>
    <row r="3" spans="2:11" ht="6" customHeight="1"/>
    <row r="4" spans="2:11" ht="18.75" customHeight="1">
      <c r="B4" s="129" t="s">
        <v>23</v>
      </c>
      <c r="C4" s="19" t="s">
        <v>47</v>
      </c>
      <c r="E4" s="174" t="s">
        <v>101</v>
      </c>
      <c r="F4" s="175"/>
      <c r="G4" s="175"/>
      <c r="H4" s="175"/>
      <c r="I4" s="175"/>
      <c r="J4" s="176"/>
    </row>
    <row r="5" spans="2:11" ht="18.75" customHeight="1">
      <c r="B5" s="129" t="s">
        <v>6</v>
      </c>
      <c r="C5" s="19">
        <f>'General Infomation'!C8</f>
        <v>0</v>
      </c>
      <c r="E5" s="177"/>
      <c r="F5" s="178"/>
      <c r="G5" s="178"/>
      <c r="H5" s="178"/>
      <c r="I5" s="178"/>
      <c r="J5" s="179"/>
    </row>
    <row r="6" spans="2:11" ht="18.75" customHeight="1">
      <c r="B6" s="129" t="s">
        <v>7</v>
      </c>
      <c r="C6" s="19" t="str">
        <f>'General Infomation'!C9</f>
        <v>0723</v>
      </c>
      <c r="E6" s="180"/>
      <c r="F6" s="181"/>
      <c r="G6" s="181"/>
      <c r="H6" s="181"/>
      <c r="I6" s="181"/>
      <c r="J6" s="182"/>
    </row>
    <row r="7" spans="2:11" ht="18.75" customHeight="1">
      <c r="B7" s="126" t="s">
        <v>69</v>
      </c>
      <c r="C7" s="13" t="str">
        <f>'General Infomation'!C11</f>
        <v>mg/dL</v>
      </c>
      <c r="E7" s="1"/>
      <c r="F7" s="1"/>
      <c r="G7" s="1"/>
      <c r="H7" s="1"/>
      <c r="I7" s="1"/>
      <c r="J7" s="1"/>
    </row>
    <row r="8" spans="2:11" ht="15" customHeight="1">
      <c r="E8" s="1"/>
      <c r="F8" s="1"/>
      <c r="G8" s="1"/>
      <c r="H8" s="1"/>
      <c r="I8" s="1"/>
      <c r="J8" s="1"/>
    </row>
    <row r="9" spans="2:11" ht="15" customHeight="1">
      <c r="E9" s="1"/>
      <c r="F9" s="1"/>
      <c r="G9" s="1"/>
      <c r="H9" s="1"/>
      <c r="I9" s="1"/>
      <c r="J9" s="1"/>
    </row>
    <row r="10" spans="2:11" ht="18.75" customHeight="1">
      <c r="B10" s="159" t="s">
        <v>70</v>
      </c>
      <c r="C10" s="159"/>
      <c r="E10" s="5"/>
    </row>
    <row r="11" spans="2:11" ht="18.75" customHeight="1">
      <c r="B11" s="129" t="s">
        <v>71</v>
      </c>
      <c r="C11" s="53" t="s">
        <v>72</v>
      </c>
      <c r="E11" s="26" t="s">
        <v>102</v>
      </c>
      <c r="F11" s="10"/>
      <c r="G11" s="26" t="s">
        <v>103</v>
      </c>
      <c r="H11" s="10"/>
      <c r="I11" s="26" t="s">
        <v>104</v>
      </c>
    </row>
    <row r="12" spans="2:11" ht="6" customHeight="1" thickBot="1">
      <c r="E12" s="5"/>
    </row>
    <row r="13" spans="2:11" ht="37.5" customHeight="1">
      <c r="B13" s="128" t="s">
        <v>73</v>
      </c>
      <c r="C13" s="32" t="s">
        <v>74</v>
      </c>
      <c r="D13" s="33" t="s">
        <v>75</v>
      </c>
      <c r="E13" s="30" t="str">
        <f>"TG Rep 1 ("&amp; $C$7 &amp;")"</f>
        <v>TG Rep 1 (mg/dL)</v>
      </c>
      <c r="F13" s="37" t="str">
        <f>"TG Rep 2 ("&amp; $C$7 &amp;")"</f>
        <v>TG Rep 2 (mg/dL)</v>
      </c>
      <c r="G13" s="36" t="str">
        <f>"FG Rep 2 ("&amp; $C$7 &amp;")"</f>
        <v>FG Rep 2 (mg/dL)</v>
      </c>
      <c r="H13" s="37" t="str">
        <f>"FG Rep 2 ("&amp; $C$7 &amp;")"</f>
        <v>FG Rep 2 (mg/dL)</v>
      </c>
      <c r="I13" s="30" t="str">
        <f>"NG Rep 2 ("&amp; $C$7 &amp;")"</f>
        <v>NG Rep 2 (mg/dL)</v>
      </c>
      <c r="J13" s="31" t="str">
        <f>"NG Rep 2 ("&amp; $C$7 &amp;")"</f>
        <v>NG Rep 2 (mg/dL)</v>
      </c>
      <c r="K13" s="1"/>
    </row>
    <row r="14" spans="2:11" ht="18.75" customHeight="1">
      <c r="B14" s="166" t="s">
        <v>76</v>
      </c>
      <c r="C14" s="126" t="s">
        <v>26</v>
      </c>
      <c r="D14" s="28">
        <f>'List of samples'!E22</f>
        <v>0</v>
      </c>
      <c r="E14" s="54"/>
      <c r="F14" s="55"/>
      <c r="G14" s="56"/>
      <c r="H14" s="55"/>
      <c r="I14" s="54"/>
      <c r="J14" s="57"/>
      <c r="K14" s="1"/>
    </row>
    <row r="15" spans="2:11" ht="18.75" customHeight="1">
      <c r="B15" s="166"/>
      <c r="C15" s="126" t="s">
        <v>31</v>
      </c>
      <c r="D15" s="28">
        <f>'List of samples'!E23</f>
        <v>0</v>
      </c>
      <c r="E15" s="54"/>
      <c r="F15" s="55"/>
      <c r="G15" s="56"/>
      <c r="H15" s="55"/>
      <c r="I15" s="54"/>
      <c r="J15" s="57"/>
      <c r="K15" s="1"/>
    </row>
    <row r="16" spans="2:11" ht="18.75" customHeight="1">
      <c r="B16" s="166"/>
      <c r="C16" s="126" t="s">
        <v>33</v>
      </c>
      <c r="D16" s="28">
        <f>'List of samples'!E24</f>
        <v>0</v>
      </c>
      <c r="E16" s="54"/>
      <c r="F16" s="55"/>
      <c r="G16" s="56"/>
      <c r="H16" s="55"/>
      <c r="I16" s="54"/>
      <c r="J16" s="57"/>
      <c r="K16" s="1"/>
    </row>
    <row r="17" spans="2:11" ht="18.75" customHeight="1" thickBot="1">
      <c r="B17" s="167"/>
      <c r="C17" s="34" t="s">
        <v>35</v>
      </c>
      <c r="D17" s="35">
        <f>'List of samples'!E25</f>
        <v>0</v>
      </c>
      <c r="E17" s="58"/>
      <c r="F17" s="59"/>
      <c r="G17" s="60"/>
      <c r="H17" s="59"/>
      <c r="I17" s="58"/>
      <c r="J17" s="61"/>
      <c r="K17" s="1"/>
    </row>
    <row r="18" spans="2:11" ht="18.75" customHeight="1">
      <c r="B18" s="183" t="s">
        <v>77</v>
      </c>
      <c r="C18" s="39" t="s">
        <v>37</v>
      </c>
      <c r="D18" s="42">
        <f>'List of samples'!E26</f>
        <v>0</v>
      </c>
      <c r="E18" s="62"/>
      <c r="F18" s="63"/>
      <c r="G18" s="64"/>
      <c r="H18" s="63"/>
      <c r="I18" s="62"/>
      <c r="J18" s="65"/>
      <c r="K18" s="1"/>
    </row>
    <row r="19" spans="2:11" ht="18.75" customHeight="1" thickBot="1">
      <c r="B19" s="167"/>
      <c r="C19" s="34" t="s">
        <v>39</v>
      </c>
      <c r="D19" s="35">
        <f>'List of samples'!E27</f>
        <v>0</v>
      </c>
      <c r="E19" s="58"/>
      <c r="F19" s="59"/>
      <c r="G19" s="60"/>
      <c r="H19" s="59"/>
      <c r="I19" s="58"/>
      <c r="J19" s="61"/>
      <c r="K19" s="1"/>
    </row>
    <row r="20" spans="2:11" ht="15" customHeight="1"/>
    <row r="21" spans="2:11" ht="15" customHeight="1"/>
    <row r="22" spans="2:11" ht="18.75" customHeight="1">
      <c r="B22" s="159" t="s">
        <v>78</v>
      </c>
      <c r="C22" s="159"/>
    </row>
    <row r="23" spans="2:11" ht="18.75" customHeight="1">
      <c r="B23" s="129" t="s">
        <v>71</v>
      </c>
      <c r="C23" s="53" t="s">
        <v>72</v>
      </c>
      <c r="E23" s="26" t="s">
        <v>102</v>
      </c>
      <c r="G23" s="26" t="s">
        <v>103</v>
      </c>
      <c r="I23" s="26" t="s">
        <v>104</v>
      </c>
    </row>
    <row r="24" spans="2:11" ht="6" customHeight="1" thickBot="1">
      <c r="F24" s="18"/>
      <c r="G24" s="18"/>
      <c r="H24" s="18"/>
      <c r="I24" s="18"/>
      <c r="J24" s="18"/>
      <c r="K24" s="18"/>
    </row>
    <row r="25" spans="2:11" ht="37.5" customHeight="1">
      <c r="B25" s="128" t="s">
        <v>73</v>
      </c>
      <c r="C25" s="32" t="s">
        <v>74</v>
      </c>
      <c r="D25" s="33" t="s">
        <v>75</v>
      </c>
      <c r="E25" s="30" t="str">
        <f t="shared" ref="E25:J25" si="0">E13</f>
        <v>TG Rep 1 (mg/dL)</v>
      </c>
      <c r="F25" s="37" t="str">
        <f t="shared" si="0"/>
        <v>TG Rep 2 (mg/dL)</v>
      </c>
      <c r="G25" s="36" t="str">
        <f t="shared" si="0"/>
        <v>FG Rep 2 (mg/dL)</v>
      </c>
      <c r="H25" s="37" t="str">
        <f t="shared" si="0"/>
        <v>FG Rep 2 (mg/dL)</v>
      </c>
      <c r="I25" s="30" t="str">
        <f t="shared" si="0"/>
        <v>NG Rep 2 (mg/dL)</v>
      </c>
      <c r="J25" s="31" t="str">
        <f t="shared" si="0"/>
        <v>NG Rep 2 (mg/dL)</v>
      </c>
      <c r="K25" s="1"/>
    </row>
    <row r="26" spans="2:11" ht="18.75" customHeight="1">
      <c r="B26" s="166" t="s">
        <v>76</v>
      </c>
      <c r="C26" s="126" t="s">
        <v>26</v>
      </c>
      <c r="D26" s="28">
        <f>'List of samples'!E28</f>
        <v>0</v>
      </c>
      <c r="E26" s="54"/>
      <c r="F26" s="55"/>
      <c r="G26" s="56"/>
      <c r="H26" s="55"/>
      <c r="I26" s="54"/>
      <c r="J26" s="57"/>
      <c r="K26" s="1"/>
    </row>
    <row r="27" spans="2:11" ht="18.75" customHeight="1">
      <c r="B27" s="166"/>
      <c r="C27" s="126" t="s">
        <v>31</v>
      </c>
      <c r="D27" s="28">
        <f>'List of samples'!E29</f>
        <v>0</v>
      </c>
      <c r="E27" s="54"/>
      <c r="F27" s="55"/>
      <c r="G27" s="56"/>
      <c r="H27" s="55"/>
      <c r="I27" s="54"/>
      <c r="J27" s="57"/>
      <c r="K27" s="1"/>
    </row>
    <row r="28" spans="2:11" ht="18.75" customHeight="1">
      <c r="B28" s="166"/>
      <c r="C28" s="126" t="s">
        <v>33</v>
      </c>
      <c r="D28" s="28">
        <f>'List of samples'!E30</f>
        <v>0</v>
      </c>
      <c r="E28" s="54"/>
      <c r="F28" s="55"/>
      <c r="G28" s="56"/>
      <c r="H28" s="55"/>
      <c r="I28" s="54"/>
      <c r="J28" s="57"/>
      <c r="K28" s="1"/>
    </row>
    <row r="29" spans="2:11" ht="18.75" customHeight="1" thickBot="1">
      <c r="B29" s="167"/>
      <c r="C29" s="34" t="s">
        <v>35</v>
      </c>
      <c r="D29" s="35">
        <f>'List of samples'!E31</f>
        <v>0</v>
      </c>
      <c r="E29" s="58"/>
      <c r="F29" s="59"/>
      <c r="G29" s="60"/>
      <c r="H29" s="59"/>
      <c r="I29" s="58"/>
      <c r="J29" s="61"/>
      <c r="K29" s="1"/>
    </row>
    <row r="30" spans="2:11" ht="18.75" customHeight="1">
      <c r="B30" s="183" t="s">
        <v>77</v>
      </c>
      <c r="C30" s="39" t="s">
        <v>37</v>
      </c>
      <c r="D30" s="42">
        <f>'List of samples'!E32</f>
        <v>0</v>
      </c>
      <c r="E30" s="62"/>
      <c r="F30" s="63"/>
      <c r="G30" s="64"/>
      <c r="H30" s="63"/>
      <c r="I30" s="62"/>
      <c r="J30" s="65"/>
      <c r="K30" s="1"/>
    </row>
    <row r="31" spans="2:11" ht="18.75" customHeight="1" thickBot="1">
      <c r="B31" s="167"/>
      <c r="C31" s="34" t="s">
        <v>39</v>
      </c>
      <c r="D31" s="35">
        <f>'List of samples'!E33</f>
        <v>0</v>
      </c>
      <c r="E31" s="58"/>
      <c r="F31" s="59"/>
      <c r="G31" s="60"/>
      <c r="H31" s="59"/>
      <c r="I31" s="58"/>
      <c r="J31" s="61"/>
      <c r="K31" s="1"/>
    </row>
    <row r="32" spans="2:11" ht="15" customHeight="1"/>
    <row r="33" spans="2:10" ht="15" customHeight="1"/>
    <row r="34" spans="2:10" ht="18.75" customHeight="1">
      <c r="B34" s="127" t="s">
        <v>13</v>
      </c>
    </row>
    <row r="35" spans="2:10" ht="112.5" customHeight="1">
      <c r="B35" s="169"/>
      <c r="C35" s="170"/>
      <c r="D35" s="170"/>
      <c r="E35" s="170"/>
      <c r="F35" s="170"/>
      <c r="G35" s="170"/>
      <c r="H35" s="170"/>
      <c r="I35" s="170"/>
      <c r="J35" s="171"/>
    </row>
    <row r="36" spans="2:10" ht="15" customHeight="1"/>
    <row r="37" spans="2:10" ht="15" customHeight="1"/>
    <row r="38" spans="2:10" ht="15.75" customHeight="1"/>
  </sheetData>
  <sheetProtection algorithmName="SHA-256" hashValue="qb47+BO1WgT+Qxio2GdmJplibHrKDXqeoIg4Ib8yImI=" saltValue="WE4ePV2mVXVgCHcJTUBPYw==" spinCount="100000" sheet="1" scenarios="1"/>
  <customSheetViews>
    <customSheetView guid="{347D7E03-826B-4C27-8973-AB59E7FFF68E}" scale="90" showPageBreaks="1" fitToPage="1" printArea="1" topLeftCell="A7">
      <selection activeCell="B13" sqref="B13:B19"/>
      <colBreaks count="1" manualBreakCount="1">
        <brk id="12" max="1048575" man="1"/>
      </colBreaks>
      <pageMargins left="0" right="0" top="0" bottom="0" header="0" footer="0"/>
      <pageSetup scale="65" orientation="landscape" r:id="rId1"/>
    </customSheetView>
    <customSheetView guid="{80A2CA52-7F2C-4B03-980B-13368D480FCF}" scale="90" showPageBreaks="1" fitToPage="1" printArea="1" topLeftCell="A7">
      <selection activeCell="M31" sqref="M31"/>
      <colBreaks count="1" manualBreakCount="1">
        <brk id="12" max="1048575" man="1"/>
      </colBreaks>
      <pageMargins left="0" right="0" top="0" bottom="0" header="0" footer="0"/>
      <pageSetup scale="65" orientation="landscape" r:id="rId2"/>
    </customSheetView>
  </customSheetViews>
  <mergeCells count="9">
    <mergeCell ref="B35:J35"/>
    <mergeCell ref="B2:J2"/>
    <mergeCell ref="E4:J6"/>
    <mergeCell ref="B14:B17"/>
    <mergeCell ref="B18:B19"/>
    <mergeCell ref="B26:B29"/>
    <mergeCell ref="B30:B31"/>
    <mergeCell ref="B10:C10"/>
    <mergeCell ref="B22:C22"/>
  </mergeCells>
  <pageMargins left="0.7" right="0.7" top="0.75" bottom="0.75" header="0.3" footer="0.3"/>
  <pageSetup scale="65" orientation="landscape" r:id="rId3"/>
  <colBreaks count="1" manualBreakCount="1">
    <brk id="12" max="1048575" man="1"/>
  </col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Z7"/>
  <sheetViews>
    <sheetView zoomScaleNormal="100" workbookViewId="0">
      <selection activeCell="E7" sqref="E7"/>
    </sheetView>
  </sheetViews>
  <sheetFormatPr defaultRowHeight="14.45"/>
  <cols>
    <col min="1" max="1" width="11.28515625" bestFit="1" customWidth="1"/>
    <col min="2" max="2" width="6.42578125" bestFit="1" customWidth="1"/>
    <col min="3" max="3" width="10.7109375" customWidth="1"/>
    <col min="4" max="5" width="16.42578125" bestFit="1" customWidth="1"/>
    <col min="6" max="6" width="14.7109375" bestFit="1" customWidth="1"/>
    <col min="7" max="7" width="12.140625" bestFit="1" customWidth="1"/>
    <col min="8" max="8" width="15.28515625" bestFit="1" customWidth="1"/>
    <col min="9" max="9" width="11.140625" bestFit="1" customWidth="1"/>
    <col min="10" max="11" width="10.5703125" bestFit="1" customWidth="1"/>
    <col min="12" max="13" width="12.140625" bestFit="1" customWidth="1"/>
    <col min="14" max="15" width="10.5703125" bestFit="1" customWidth="1"/>
    <col min="16" max="17" width="12.140625" bestFit="1" customWidth="1"/>
    <col min="18" max="19" width="11.85546875" bestFit="1" customWidth="1"/>
    <col min="20" max="21" width="13.5703125" bestFit="1" customWidth="1"/>
    <col min="22" max="22" width="6.5703125" bestFit="1" customWidth="1"/>
    <col min="23" max="23" width="6.85546875" bestFit="1" customWidth="1"/>
    <col min="24" max="24" width="4.85546875" bestFit="1" customWidth="1"/>
    <col min="25" max="25" width="11.7109375" bestFit="1" customWidth="1"/>
  </cols>
  <sheetData>
    <row r="1" spans="1:26">
      <c r="A1" t="s">
        <v>82</v>
      </c>
      <c r="B1" t="s">
        <v>83</v>
      </c>
      <c r="C1" t="s">
        <v>84</v>
      </c>
      <c r="D1" t="s">
        <v>85</v>
      </c>
      <c r="E1" t="s">
        <v>86</v>
      </c>
      <c r="F1" t="s">
        <v>87</v>
      </c>
      <c r="G1" t="s">
        <v>88</v>
      </c>
      <c r="H1" t="s">
        <v>89</v>
      </c>
      <c r="I1" t="s">
        <v>90</v>
      </c>
      <c r="J1" t="s">
        <v>105</v>
      </c>
      <c r="K1" t="s">
        <v>106</v>
      </c>
      <c r="L1" t="s">
        <v>107</v>
      </c>
      <c r="M1" t="s">
        <v>108</v>
      </c>
      <c r="N1" t="s">
        <v>109</v>
      </c>
      <c r="O1" t="s">
        <v>110</v>
      </c>
      <c r="P1" t="s">
        <v>111</v>
      </c>
      <c r="Q1" t="s">
        <v>112</v>
      </c>
      <c r="R1" t="s">
        <v>113</v>
      </c>
      <c r="S1" t="s">
        <v>114</v>
      </c>
      <c r="T1" t="s">
        <v>115</v>
      </c>
      <c r="U1" t="s">
        <v>116</v>
      </c>
      <c r="V1" t="s">
        <v>95</v>
      </c>
      <c r="W1" t="s">
        <v>96</v>
      </c>
      <c r="X1" t="s">
        <v>97</v>
      </c>
      <c r="Y1" t="s">
        <v>98</v>
      </c>
      <c r="Z1" t="s">
        <v>99</v>
      </c>
    </row>
    <row r="2" spans="1:26">
      <c r="A2" t="str">
        <f>TG!$C$6</f>
        <v>0723</v>
      </c>
      <c r="B2">
        <f>TG!$C$5</f>
        <v>0</v>
      </c>
      <c r="C2" t="str">
        <f>TG!C14</f>
        <v>CS01</v>
      </c>
      <c r="D2">
        <f>TG!D14</f>
        <v>0</v>
      </c>
      <c r="E2">
        <f>TG!D26</f>
        <v>0</v>
      </c>
      <c r="H2" s="101"/>
      <c r="I2" s="101"/>
      <c r="J2" s="101">
        <f>TG!E14</f>
        <v>0</v>
      </c>
      <c r="K2" s="101">
        <f>TG!F14</f>
        <v>0</v>
      </c>
      <c r="L2" s="101">
        <f>TG!E26</f>
        <v>0</v>
      </c>
      <c r="M2" s="101">
        <f>TG!F26</f>
        <v>0</v>
      </c>
      <c r="N2" s="101">
        <f>TG!G14</f>
        <v>0</v>
      </c>
      <c r="O2" s="101">
        <f>TG!H14</f>
        <v>0</v>
      </c>
      <c r="P2" s="101">
        <f>TG!G26</f>
        <v>0</v>
      </c>
      <c r="Q2" s="101">
        <f>TG!H26</f>
        <v>0</v>
      </c>
      <c r="R2" s="101">
        <f>TG!I14</f>
        <v>0</v>
      </c>
      <c r="S2" s="101">
        <f>TG!J14</f>
        <v>0</v>
      </c>
      <c r="T2" s="101">
        <f>TG!I26</f>
        <v>0</v>
      </c>
      <c r="U2" s="101">
        <f>TG!J26</f>
        <v>0</v>
      </c>
      <c r="V2" t="str">
        <f>TG!$C$7</f>
        <v>mg/dL</v>
      </c>
      <c r="Z2">
        <f>TG!$B$35</f>
        <v>0</v>
      </c>
    </row>
    <row r="3" spans="1:26">
      <c r="A3" t="str">
        <f>TG!$C$6</f>
        <v>0723</v>
      </c>
      <c r="B3">
        <f>TG!$C$5</f>
        <v>0</v>
      </c>
      <c r="C3" t="str">
        <f>TG!C15</f>
        <v>CS02</v>
      </c>
      <c r="D3">
        <f>TG!D15</f>
        <v>0</v>
      </c>
      <c r="E3">
        <f>TG!D27</f>
        <v>0</v>
      </c>
      <c r="H3" s="101"/>
      <c r="I3" s="101"/>
      <c r="J3" s="101">
        <f>TG!E15</f>
        <v>0</v>
      </c>
      <c r="K3" s="101">
        <f>TG!F15</f>
        <v>0</v>
      </c>
      <c r="L3" s="101">
        <f>TG!E27</f>
        <v>0</v>
      </c>
      <c r="M3" s="101">
        <f>TG!F27</f>
        <v>0</v>
      </c>
      <c r="N3" s="101">
        <f>TG!G15</f>
        <v>0</v>
      </c>
      <c r="O3" s="101">
        <f>TG!H15</f>
        <v>0</v>
      </c>
      <c r="P3" s="101">
        <f>TG!G27</f>
        <v>0</v>
      </c>
      <c r="Q3" s="101">
        <f>TG!H27</f>
        <v>0</v>
      </c>
      <c r="R3" s="101">
        <f>TG!I15</f>
        <v>0</v>
      </c>
      <c r="S3" s="101">
        <f>TG!J15</f>
        <v>0</v>
      </c>
      <c r="T3" s="101">
        <f>TG!I27</f>
        <v>0</v>
      </c>
      <c r="U3" s="101">
        <f>TG!J27</f>
        <v>0</v>
      </c>
      <c r="V3" t="str">
        <f>TG!$C$7</f>
        <v>mg/dL</v>
      </c>
      <c r="Z3">
        <f>TG!$B$35</f>
        <v>0</v>
      </c>
    </row>
    <row r="4" spans="1:26">
      <c r="A4" t="str">
        <f>TG!$C$6</f>
        <v>0723</v>
      </c>
      <c r="B4">
        <f>TG!$C$5</f>
        <v>0</v>
      </c>
      <c r="C4" t="str">
        <f>TG!C16</f>
        <v>CS03</v>
      </c>
      <c r="D4">
        <f>TG!D16</f>
        <v>0</v>
      </c>
      <c r="E4">
        <f>TG!D28</f>
        <v>0</v>
      </c>
      <c r="H4" s="101"/>
      <c r="I4" s="101"/>
      <c r="J4" s="101">
        <f>TG!E16</f>
        <v>0</v>
      </c>
      <c r="K4" s="101">
        <f>TG!F16</f>
        <v>0</v>
      </c>
      <c r="L4" s="101">
        <f>TG!E28</f>
        <v>0</v>
      </c>
      <c r="M4" s="101">
        <f>TG!F28</f>
        <v>0</v>
      </c>
      <c r="N4" s="101">
        <f>TG!G16</f>
        <v>0</v>
      </c>
      <c r="O4" s="101">
        <f>TG!H16</f>
        <v>0</v>
      </c>
      <c r="P4" s="101">
        <f>TG!G28</f>
        <v>0</v>
      </c>
      <c r="Q4" s="101">
        <f>TG!H28</f>
        <v>0</v>
      </c>
      <c r="R4" s="101">
        <f>TG!I16</f>
        <v>0</v>
      </c>
      <c r="S4" s="101">
        <f>TG!J16</f>
        <v>0</v>
      </c>
      <c r="T4" s="101">
        <f>TG!I28</f>
        <v>0</v>
      </c>
      <c r="U4" s="101">
        <f>TG!J28</f>
        <v>0</v>
      </c>
      <c r="V4" t="str">
        <f>TG!$C$7</f>
        <v>mg/dL</v>
      </c>
      <c r="Z4">
        <f>TG!$B$35</f>
        <v>0</v>
      </c>
    </row>
    <row r="5" spans="1:26">
      <c r="A5" t="str">
        <f>TG!$C$6</f>
        <v>0723</v>
      </c>
      <c r="B5">
        <f>TG!$C$5</f>
        <v>0</v>
      </c>
      <c r="C5" t="str">
        <f>TG!C17</f>
        <v>CS04</v>
      </c>
      <c r="D5">
        <f>TG!D17</f>
        <v>0</v>
      </c>
      <c r="E5">
        <f>TG!D29</f>
        <v>0</v>
      </c>
      <c r="H5" s="101"/>
      <c r="I5" s="101"/>
      <c r="J5" s="101">
        <f>TG!E17</f>
        <v>0</v>
      </c>
      <c r="K5" s="101">
        <f>TG!F17</f>
        <v>0</v>
      </c>
      <c r="L5" s="101">
        <f>TG!E29</f>
        <v>0</v>
      </c>
      <c r="M5" s="101">
        <f>TG!F29</f>
        <v>0</v>
      </c>
      <c r="N5" s="101">
        <f>TG!G17</f>
        <v>0</v>
      </c>
      <c r="O5" s="101">
        <f>TG!H17</f>
        <v>0</v>
      </c>
      <c r="P5" s="101">
        <f>TG!G29</f>
        <v>0</v>
      </c>
      <c r="Q5" s="101">
        <f>TG!H29</f>
        <v>0</v>
      </c>
      <c r="R5" s="101">
        <f>TG!I17</f>
        <v>0</v>
      </c>
      <c r="S5" s="101">
        <f>TG!J17</f>
        <v>0</v>
      </c>
      <c r="T5" s="101">
        <f>TG!I29</f>
        <v>0</v>
      </c>
      <c r="U5" s="101">
        <f>TG!J29</f>
        <v>0</v>
      </c>
      <c r="V5" t="str">
        <f>TG!$C$7</f>
        <v>mg/dL</v>
      </c>
      <c r="Z5">
        <f>TG!$B$35</f>
        <v>0</v>
      </c>
    </row>
    <row r="6" spans="1:26">
      <c r="A6" t="str">
        <f>TG!$C$6</f>
        <v>0723</v>
      </c>
      <c r="B6">
        <f>TG!$C$5</f>
        <v>0</v>
      </c>
      <c r="C6" t="str">
        <f>TG!C18</f>
        <v>NS01</v>
      </c>
      <c r="D6">
        <f>TG!D18</f>
        <v>0</v>
      </c>
      <c r="E6">
        <f>TG!D30</f>
        <v>0</v>
      </c>
      <c r="H6" s="101"/>
      <c r="I6" s="101"/>
      <c r="J6" s="101">
        <f>TG!E18</f>
        <v>0</v>
      </c>
      <c r="K6" s="101">
        <f>TG!F18</f>
        <v>0</v>
      </c>
      <c r="L6" s="101">
        <f>TG!E30</f>
        <v>0</v>
      </c>
      <c r="M6" s="101">
        <f>TG!F30</f>
        <v>0</v>
      </c>
      <c r="N6" s="101">
        <f>TG!G18</f>
        <v>0</v>
      </c>
      <c r="O6" s="101">
        <f>TG!H18</f>
        <v>0</v>
      </c>
      <c r="P6" s="101">
        <f>TG!G30</f>
        <v>0</v>
      </c>
      <c r="Q6" s="101">
        <f>TG!H30</f>
        <v>0</v>
      </c>
      <c r="R6" s="101">
        <f>TG!I18</f>
        <v>0</v>
      </c>
      <c r="S6" s="101">
        <f>TG!J18</f>
        <v>0</v>
      </c>
      <c r="T6" s="101">
        <f>TG!I30</f>
        <v>0</v>
      </c>
      <c r="U6" s="101">
        <f>TG!J30</f>
        <v>0</v>
      </c>
      <c r="V6" t="str">
        <f>TG!$C$7</f>
        <v>mg/dL</v>
      </c>
      <c r="Z6">
        <f>TG!$B$35</f>
        <v>0</v>
      </c>
    </row>
    <row r="7" spans="1:26">
      <c r="A7" t="str">
        <f>TG!$C$6</f>
        <v>0723</v>
      </c>
      <c r="B7">
        <f>TG!$C$5</f>
        <v>0</v>
      </c>
      <c r="C7" t="str">
        <f>TG!C19</f>
        <v>NS02</v>
      </c>
      <c r="D7">
        <f>TG!D19</f>
        <v>0</v>
      </c>
      <c r="E7">
        <f>TG!D31</f>
        <v>0</v>
      </c>
      <c r="H7" s="101"/>
      <c r="I7" s="101"/>
      <c r="J7" s="101">
        <f>TG!E19</f>
        <v>0</v>
      </c>
      <c r="K7" s="101">
        <f>TG!F19</f>
        <v>0</v>
      </c>
      <c r="L7" s="101">
        <f>TG!E31</f>
        <v>0</v>
      </c>
      <c r="M7" s="101">
        <f>TG!F31</f>
        <v>0</v>
      </c>
      <c r="N7" s="101">
        <f>TG!G19</f>
        <v>0</v>
      </c>
      <c r="O7" s="101">
        <f>TG!H19</f>
        <v>0</v>
      </c>
      <c r="P7" s="101">
        <f>TG!G31</f>
        <v>0</v>
      </c>
      <c r="Q7" s="101">
        <f>TG!H31</f>
        <v>0</v>
      </c>
      <c r="R7" s="101">
        <f>TG!I19</f>
        <v>0</v>
      </c>
      <c r="S7" s="101">
        <f>TG!J19</f>
        <v>0</v>
      </c>
      <c r="T7" s="101">
        <f>TG!I31</f>
        <v>0</v>
      </c>
      <c r="U7" s="101">
        <f>TG!J31</f>
        <v>0</v>
      </c>
      <c r="V7" t="str">
        <f>TG!$C$7</f>
        <v>mg/dL</v>
      </c>
      <c r="Z7">
        <f>TG!$B$35</f>
        <v>0</v>
      </c>
    </row>
  </sheetData>
  <customSheetViews>
    <customSheetView guid="{347D7E03-826B-4C27-8973-AB59E7FFF68E}" scale="60">
      <selection activeCell="K39" sqref="K39"/>
      <pageMargins left="0" right="0" top="0" bottom="0" header="0" footer="0"/>
    </customSheetView>
    <customSheetView guid="{80A2CA52-7F2C-4B03-980B-13368D480FCF}" scale="60">
      <selection activeCell="K39" sqref="K39"/>
      <pageMargins left="0" right="0" top="0" bottom="0" header="0" footer="0"/>
    </customSheetView>
  </customSheetView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O36"/>
  <sheetViews>
    <sheetView zoomScaleNormal="100" zoomScaleSheetLayoutView="100" zoomScalePageLayoutView="60" workbookViewId="0">
      <selection activeCell="D10" sqref="D10"/>
    </sheetView>
  </sheetViews>
  <sheetFormatPr defaultColWidth="9.140625" defaultRowHeight="15.6"/>
  <cols>
    <col min="1" max="1" width="9.28515625" style="1" customWidth="1"/>
    <col min="2" max="4" width="19.28515625" style="1" customWidth="1"/>
    <col min="5" max="6" width="28.5703125" style="6" customWidth="1"/>
    <col min="7" max="7" width="9.28515625" style="4" customWidth="1"/>
    <col min="8" max="8" width="4.42578125" style="1" customWidth="1"/>
    <col min="9" max="16384" width="9.140625" style="1"/>
  </cols>
  <sheetData>
    <row r="1" spans="1:15" ht="37.5" customHeight="1">
      <c r="A1" s="120" t="s">
        <v>117</v>
      </c>
    </row>
    <row r="2" spans="1:15" s="11" customFormat="1" ht="37.5" customHeight="1">
      <c r="B2" s="157" t="s">
        <v>118</v>
      </c>
      <c r="C2" s="157"/>
      <c r="D2" s="157"/>
      <c r="E2" s="157"/>
      <c r="F2" s="157"/>
      <c r="G2" s="10"/>
    </row>
    <row r="3" spans="1:15" s="11" customFormat="1" ht="6" customHeight="1">
      <c r="B3" s="12"/>
      <c r="C3" s="12"/>
      <c r="D3" s="12"/>
      <c r="E3" s="12"/>
      <c r="F3" s="12"/>
      <c r="G3" s="10"/>
    </row>
    <row r="4" spans="1:15" s="11" customFormat="1" ht="18.75" customHeight="1">
      <c r="B4" s="126" t="s">
        <v>23</v>
      </c>
      <c r="C4" s="13" t="s">
        <v>56</v>
      </c>
      <c r="E4" s="160" t="s">
        <v>68</v>
      </c>
      <c r="F4" s="161"/>
    </row>
    <row r="5" spans="1:15" s="11" customFormat="1" ht="18.75" customHeight="1">
      <c r="B5" s="126" t="s">
        <v>6</v>
      </c>
      <c r="C5" s="13">
        <f>'General Infomation'!C8</f>
        <v>0</v>
      </c>
      <c r="E5" s="162"/>
      <c r="F5" s="163"/>
    </row>
    <row r="6" spans="1:15" s="11" customFormat="1" ht="18.75" customHeight="1">
      <c r="B6" s="126" t="s">
        <v>7</v>
      </c>
      <c r="C6" s="13" t="str">
        <f>'General Infomation'!C9</f>
        <v>0723</v>
      </c>
      <c r="E6" s="162"/>
      <c r="F6" s="163"/>
    </row>
    <row r="7" spans="1:15" s="11" customFormat="1" ht="18.75" customHeight="1">
      <c r="B7" s="126" t="s">
        <v>69</v>
      </c>
      <c r="C7" s="13" t="str">
        <f>'General Infomation'!C11</f>
        <v>mg/dL</v>
      </c>
      <c r="E7" s="164"/>
      <c r="F7" s="165"/>
    </row>
    <row r="8" spans="1:15" s="11" customFormat="1" ht="15" customHeight="1">
      <c r="E8" s="7"/>
      <c r="F8" s="12"/>
    </row>
    <row r="9" spans="1:15" s="11" customFormat="1" ht="15" customHeight="1">
      <c r="E9" s="7"/>
      <c r="F9" s="12"/>
    </row>
    <row r="10" spans="1:15" s="11" customFormat="1" ht="18.75" customHeight="1">
      <c r="B10" s="159" t="s">
        <v>70</v>
      </c>
      <c r="C10" s="159"/>
      <c r="E10" s="7"/>
      <c r="F10" s="12"/>
    </row>
    <row r="11" spans="1:15" s="11" customFormat="1" ht="18.75" customHeight="1">
      <c r="B11" s="126" t="s">
        <v>71</v>
      </c>
      <c r="C11" s="52" t="s">
        <v>72</v>
      </c>
      <c r="E11" s="7"/>
      <c r="F11" s="12"/>
      <c r="G11" s="10"/>
    </row>
    <row r="12" spans="1:15" s="11" customFormat="1" ht="6" customHeight="1">
      <c r="E12" s="7"/>
      <c r="F12" s="12"/>
      <c r="G12" s="10"/>
    </row>
    <row r="13" spans="1:15" s="11" customFormat="1" ht="18.75" customHeight="1">
      <c r="B13" s="127" t="s">
        <v>73</v>
      </c>
      <c r="C13" s="126" t="s">
        <v>74</v>
      </c>
      <c r="D13" s="126" t="s">
        <v>75</v>
      </c>
      <c r="E13" s="126" t="str">
        <f>"Rep 1 ("&amp; C7 &amp;")"</f>
        <v>Rep 1 (mg/dL)</v>
      </c>
      <c r="F13" s="126" t="str">
        <f>"Rep 2 ("&amp; C7 &amp;")"</f>
        <v>Rep 2 (mg/dL)</v>
      </c>
      <c r="L13" s="14"/>
      <c r="O13" s="10"/>
    </row>
    <row r="14" spans="1:15" s="11" customFormat="1" ht="18.75" customHeight="1">
      <c r="B14" s="184" t="s">
        <v>76</v>
      </c>
      <c r="C14" s="126" t="s">
        <v>26</v>
      </c>
      <c r="D14" s="20">
        <f>'List of samples'!E34</f>
        <v>0</v>
      </c>
      <c r="E14" s="48"/>
      <c r="F14" s="48"/>
      <c r="L14" s="14"/>
    </row>
    <row r="15" spans="1:15" s="11" customFormat="1" ht="18.75" customHeight="1">
      <c r="B15" s="185"/>
      <c r="C15" s="126" t="s">
        <v>31</v>
      </c>
      <c r="D15" s="20">
        <f>'List of samples'!E35</f>
        <v>0</v>
      </c>
      <c r="E15" s="48"/>
      <c r="F15" s="48"/>
      <c r="L15" s="14"/>
    </row>
    <row r="16" spans="1:15" s="11" customFormat="1" ht="18.75" customHeight="1">
      <c r="B16" s="185"/>
      <c r="C16" s="126" t="s">
        <v>33</v>
      </c>
      <c r="D16" s="20">
        <f>'List of samples'!E36</f>
        <v>0</v>
      </c>
      <c r="E16" s="48"/>
      <c r="F16" s="48"/>
      <c r="L16" s="14"/>
    </row>
    <row r="17" spans="2:7" s="11" customFormat="1" ht="15" customHeight="1">
      <c r="B17" s="185"/>
      <c r="C17" s="126" t="s">
        <v>35</v>
      </c>
      <c r="D17" s="20">
        <f>'List of samples'!E37</f>
        <v>0</v>
      </c>
      <c r="E17" s="48"/>
      <c r="F17" s="48"/>
      <c r="G17" s="10"/>
    </row>
    <row r="18" spans="2:7" s="11" customFormat="1" ht="15" customHeight="1">
      <c r="B18" s="185"/>
      <c r="C18" s="126" t="s">
        <v>37</v>
      </c>
      <c r="D18" s="20">
        <f>'List of samples'!E38</f>
        <v>0</v>
      </c>
      <c r="E18" s="48"/>
      <c r="F18" s="48"/>
      <c r="G18" s="10"/>
    </row>
    <row r="19" spans="2:7" s="11" customFormat="1" ht="15" customHeight="1">
      <c r="B19" s="185"/>
      <c r="C19" s="126" t="s">
        <v>39</v>
      </c>
      <c r="D19" s="20">
        <f>'List of samples'!E39</f>
        <v>0</v>
      </c>
      <c r="E19" s="48"/>
      <c r="F19" s="48"/>
      <c r="G19" s="10"/>
    </row>
    <row r="20" spans="2:7" s="11" customFormat="1" ht="15" customHeight="1">
      <c r="E20" s="12"/>
      <c r="F20" s="12"/>
      <c r="G20" s="10"/>
    </row>
    <row r="21" spans="2:7" s="11" customFormat="1" ht="18.75" customHeight="1">
      <c r="B21" s="159" t="s">
        <v>78</v>
      </c>
      <c r="C21" s="159"/>
      <c r="E21" s="12"/>
      <c r="F21" s="12"/>
      <c r="G21" s="10"/>
    </row>
    <row r="22" spans="2:7" s="11" customFormat="1" ht="18.75" customHeight="1">
      <c r="B22" s="126" t="s">
        <v>71</v>
      </c>
      <c r="C22" s="52" t="s">
        <v>72</v>
      </c>
      <c r="E22" s="12"/>
      <c r="F22" s="12"/>
      <c r="G22" s="10"/>
    </row>
    <row r="23" spans="2:7" s="11" customFormat="1" ht="6" customHeight="1">
      <c r="E23" s="12"/>
      <c r="F23" s="12"/>
      <c r="G23" s="10"/>
    </row>
    <row r="24" spans="2:7" s="11" customFormat="1" ht="18.75" customHeight="1">
      <c r="B24" s="127" t="s">
        <v>73</v>
      </c>
      <c r="C24" s="126" t="s">
        <v>74</v>
      </c>
      <c r="D24" s="126" t="s">
        <v>75</v>
      </c>
      <c r="E24" s="126" t="str">
        <f>E13</f>
        <v>Rep 1 (mg/dL)</v>
      </c>
      <c r="F24" s="126" t="str">
        <f>F13</f>
        <v>Rep 2 (mg/dL)</v>
      </c>
    </row>
    <row r="25" spans="2:7" s="11" customFormat="1" ht="18.75" customHeight="1">
      <c r="B25" s="186" t="s">
        <v>76</v>
      </c>
      <c r="C25" s="126" t="s">
        <v>26</v>
      </c>
      <c r="D25" s="20">
        <f>'List of samples'!E40</f>
        <v>0</v>
      </c>
      <c r="E25" s="48"/>
      <c r="F25" s="48"/>
    </row>
    <row r="26" spans="2:7" s="11" customFormat="1" ht="18.75" customHeight="1">
      <c r="B26" s="187"/>
      <c r="C26" s="126" t="s">
        <v>31</v>
      </c>
      <c r="D26" s="20">
        <f>'List of samples'!E41</f>
        <v>0</v>
      </c>
      <c r="E26" s="48"/>
      <c r="F26" s="48"/>
    </row>
    <row r="27" spans="2:7" s="11" customFormat="1" ht="18.75" customHeight="1">
      <c r="B27" s="187"/>
      <c r="C27" s="126" t="s">
        <v>33</v>
      </c>
      <c r="D27" s="20">
        <f>'List of samples'!E42</f>
        <v>0</v>
      </c>
      <c r="E27" s="48"/>
      <c r="F27" s="48"/>
    </row>
    <row r="28" spans="2:7" s="11" customFormat="1" ht="15" customHeight="1">
      <c r="B28" s="187"/>
      <c r="C28" s="126" t="s">
        <v>35</v>
      </c>
      <c r="D28" s="20">
        <f>'List of samples'!E43</f>
        <v>0</v>
      </c>
      <c r="E28" s="48"/>
      <c r="F28" s="48"/>
      <c r="G28" s="10"/>
    </row>
    <row r="29" spans="2:7" s="11" customFormat="1" ht="15" customHeight="1">
      <c r="B29" s="187"/>
      <c r="C29" s="126" t="s">
        <v>37</v>
      </c>
      <c r="D29" s="20">
        <f>'List of samples'!E44</f>
        <v>0</v>
      </c>
      <c r="E29" s="48"/>
      <c r="F29" s="48"/>
      <c r="G29" s="10"/>
    </row>
    <row r="30" spans="2:7" s="11" customFormat="1" ht="15" customHeight="1">
      <c r="B30" s="187"/>
      <c r="C30" s="126" t="s">
        <v>39</v>
      </c>
      <c r="D30" s="20">
        <f>'List of samples'!E45</f>
        <v>0</v>
      </c>
      <c r="E30" s="48"/>
      <c r="F30" s="48"/>
      <c r="G30" s="10"/>
    </row>
    <row r="31" spans="2:7" s="11" customFormat="1" ht="15" customHeight="1">
      <c r="E31" s="12"/>
      <c r="F31" s="12"/>
      <c r="G31" s="10"/>
    </row>
    <row r="32" spans="2:7" s="11" customFormat="1" ht="18.75" customHeight="1">
      <c r="B32" s="127" t="s">
        <v>13</v>
      </c>
      <c r="E32" s="12"/>
      <c r="F32" s="12"/>
      <c r="G32" s="10"/>
    </row>
    <row r="33" spans="2:7" ht="150" customHeight="1">
      <c r="B33" s="158"/>
      <c r="C33" s="158"/>
      <c r="D33" s="158"/>
      <c r="E33" s="158"/>
      <c r="F33" s="158"/>
      <c r="G33" s="1"/>
    </row>
    <row r="34" spans="2:7" ht="15" customHeight="1"/>
    <row r="35" spans="2:7" ht="25.5" customHeight="1"/>
    <row r="36" spans="2:7" ht="15.75" customHeight="1"/>
  </sheetData>
  <customSheetViews>
    <customSheetView guid="{347D7E03-826B-4C27-8973-AB59E7FFF68E}" showPageBreaks="1" fitToPage="1" printArea="1">
      <selection activeCell="J24" sqref="J24"/>
      <colBreaks count="1" manualBreakCount="1">
        <brk id="8" max="1048575" man="1"/>
      </colBreaks>
      <pageMargins left="0" right="0" top="0" bottom="0" header="0" footer="0"/>
      <pageSetup scale="68" orientation="portrait" r:id="rId1"/>
    </customSheetView>
    <customSheetView guid="{80A2CA52-7F2C-4B03-980B-13368D480FCF}" showPageBreaks="1" fitToPage="1" printArea="1">
      <selection activeCell="J24" sqref="J24"/>
      <colBreaks count="1" manualBreakCount="1">
        <brk id="8" max="1048575" man="1"/>
      </colBreaks>
      <pageMargins left="0" right="0" top="0" bottom="0" header="0" footer="0"/>
      <pageSetup scale="67" orientation="portrait" r:id="rId2"/>
    </customSheetView>
  </customSheetViews>
  <mergeCells count="7">
    <mergeCell ref="B33:F33"/>
    <mergeCell ref="B2:F2"/>
    <mergeCell ref="E4:F7"/>
    <mergeCell ref="B10:C10"/>
    <mergeCell ref="B21:C21"/>
    <mergeCell ref="B14:B19"/>
    <mergeCell ref="B25:B30"/>
  </mergeCells>
  <pageMargins left="0.7" right="0.7" top="0.75" bottom="0.75" header="0.3" footer="0.3"/>
  <pageSetup scale="68" orientation="portrait" r:id="rId3"/>
  <colBreaks count="1" manualBreakCount="1">
    <brk id="8" max="1048575" man="1"/>
  </col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20dd9ae-440b-4d06-acb6-943a1284a34a">
      <Terms xmlns="http://schemas.microsoft.com/office/infopath/2007/PartnerControls"/>
    </lcf76f155ced4ddcb4097134ff3c332f>
    <TaxCatchAll xmlns="2fb1b662-f59d-4b16-9d61-2106d813860a" xsi:nil="true"/>
    <SharedWithUsers xmlns="f947304a-e2c0-4bbb-9c3b-9ff081c4e9d8">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387C26198195458A859A8FE0591AB3" ma:contentTypeVersion="17" ma:contentTypeDescription="Create a new document." ma:contentTypeScope="" ma:versionID="4d72f6a4dc3643e3013d100597715457">
  <xsd:schema xmlns:xsd="http://www.w3.org/2001/XMLSchema" xmlns:xs="http://www.w3.org/2001/XMLSchema" xmlns:p="http://schemas.microsoft.com/office/2006/metadata/properties" xmlns:ns2="f20dd9ae-440b-4d06-acb6-943a1284a34a" xmlns:ns3="f947304a-e2c0-4bbb-9c3b-9ff081c4e9d8" xmlns:ns4="2fb1b662-f59d-4b16-9d61-2106d813860a" targetNamespace="http://schemas.microsoft.com/office/2006/metadata/properties" ma:root="true" ma:fieldsID="d373e5e474ac8236974ad49de79d109c" ns2:_="" ns3:_="" ns4:_="">
    <xsd:import namespace="f20dd9ae-440b-4d06-acb6-943a1284a34a"/>
    <xsd:import namespace="f947304a-e2c0-4bbb-9c3b-9ff081c4e9d8"/>
    <xsd:import namespace="2fb1b662-f59d-4b16-9d61-2106d813860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4:TaxCatchAll" minOccurs="0"/>
                <xsd:element ref="ns2:lcf76f155ced4ddcb4097134ff3c332f"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0dd9ae-440b-4d06-acb6-943a1284a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47304a-e2c0-4bbb-9c3b-9ff081c4e9d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b1b662-f59d-4b16-9d61-2106d813860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c3951df-a405-42e1-8bd9-466d940914ea}" ma:internalName="TaxCatchAll" ma:showField="CatchAllData" ma:web="2fb1b662-f59d-4b16-9d61-2106d81386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2C340A-A911-4A1B-8F18-904ADB03CD2D}"/>
</file>

<file path=customXml/itemProps2.xml><?xml version="1.0" encoding="utf-8"?>
<ds:datastoreItem xmlns:ds="http://schemas.openxmlformats.org/officeDocument/2006/customXml" ds:itemID="{B4F78281-F693-4054-BBD4-C1CD23D163DA}"/>
</file>

<file path=customXml/itemProps3.xml><?xml version="1.0" encoding="utf-8"?>
<ds:datastoreItem xmlns:ds="http://schemas.openxmlformats.org/officeDocument/2006/customXml" ds:itemID="{9B731487-F557-4490-A516-90452FE6E93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Khoshnam, Nasim (CDC/ONDIEH/NCEH)</dc:creator>
  <cp:keywords/>
  <dc:description/>
  <cp:lastModifiedBy>Flores, Sharon (CDC/NCEH/OD)</cp:lastModifiedBy>
  <cp:revision/>
  <dcterms:created xsi:type="dcterms:W3CDTF">2006-09-16T00:00:00Z</dcterms:created>
  <dcterms:modified xsi:type="dcterms:W3CDTF">2026-01-23T17:03:09Z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2021-01-08T16:13:28Z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4384da40-a0cd-4775-8587-6b63052f7716</vt:lpwstr>
  </property>
  <property fmtid="{D5CDD505-2E9C-101B-9397-08002B2CF9AE}" pid="8" name="MSIP_Label_8af03ff0-41c5-4c41-b55e-fabb8fae94be_ContentBits">
    <vt:lpwstr>0</vt:lpwstr>
  </property>
  <property fmtid="{D5CDD505-2E9C-101B-9397-08002B2CF9AE}" pid="9" name="ContentTypeId">
    <vt:lpwstr>0x01010006387C26198195458A859A8FE0591AB3</vt:lpwstr>
  </property>
  <property fmtid="{D5CDD505-2E9C-101B-9397-08002B2CF9AE}" pid="10" name="Order">
    <vt:r8>768200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y fmtid="{D5CDD505-2E9C-101B-9397-08002B2CF9AE}" pid="19" name="MediaServiceImageTags">
    <vt:lpwstr/>
  </property>
</Properties>
</file>