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fhwfile01.ad.dot.gov\Shared\FHHQEPGW\HEPH\56 Transportation Alternatives Set-Aside\TAP Reporting\FY 2025 Template and Instructions\"/>
    </mc:Choice>
  </mc:AlternateContent>
  <xr:revisionPtr revIDLastSave="0" documentId="13_ncr:1_{0A4F3A0D-C122-484C-A398-F7AEEDC8AC65}" xr6:coauthVersionLast="47" xr6:coauthVersionMax="47" xr10:uidLastSave="{00000000-0000-0000-0000-000000000000}"/>
  <bookViews>
    <workbookView xWindow="-120" yWindow="-120" windowWidth="29040" windowHeight="15720" xr2:uid="{59DDF2BA-65CB-4121-B295-6DBA51C00C7A}"/>
  </bookViews>
  <sheets>
    <sheet name="Write out State name 2025" sheetId="3" r:id="rId1"/>
    <sheet name="Example" sheetId="1" r:id="rId2"/>
    <sheet name="Project Type" sheetId="2" r:id="rId3"/>
    <sheet name="TA Funding Data" sheetId="4"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3" l="1"/>
  <c r="D37" i="3"/>
  <c r="D31" i="3" l="1"/>
  <c r="C45" i="3"/>
  <c r="C15" i="3" s="1"/>
  <c r="C22" i="3"/>
  <c r="C9" i="3" s="1"/>
  <c r="C25" i="3"/>
  <c r="C10" i="3" s="1"/>
  <c r="C31" i="3"/>
  <c r="C37" i="3"/>
  <c r="C19" i="3"/>
  <c r="C8" i="3" s="1"/>
  <c r="J52" i="3"/>
  <c r="I52" i="3"/>
  <c r="H52" i="3"/>
  <c r="G17" i="3" s="1"/>
  <c r="G52" i="3"/>
  <c r="F17" i="3" s="1"/>
  <c r="D52" i="3"/>
  <c r="D17" i="3" s="1"/>
  <c r="E17" i="3" s="1"/>
  <c r="C52" i="3"/>
  <c r="C17" i="3" s="1"/>
  <c r="J50" i="3"/>
  <c r="I50" i="3"/>
  <c r="H50" i="3"/>
  <c r="G16" i="3" s="1"/>
  <c r="G50" i="3"/>
  <c r="F16" i="3" s="1"/>
  <c r="D50" i="3"/>
  <c r="D16" i="3" s="1"/>
  <c r="C50" i="3"/>
  <c r="C16" i="3" s="1"/>
  <c r="J45" i="3"/>
  <c r="I45" i="3"/>
  <c r="H45" i="3"/>
  <c r="G15" i="3" s="1"/>
  <c r="G45" i="3"/>
  <c r="F15" i="3" s="1"/>
  <c r="D45" i="3"/>
  <c r="D15" i="3" s="1"/>
  <c r="E15" i="3" s="1"/>
  <c r="J42" i="3"/>
  <c r="I42" i="3"/>
  <c r="H42" i="3"/>
  <c r="G14" i="3" s="1"/>
  <c r="G42" i="3"/>
  <c r="F14" i="3" s="1"/>
  <c r="D42" i="3"/>
  <c r="D14" i="3" s="1"/>
  <c r="E14" i="3" s="1"/>
  <c r="C42" i="3"/>
  <c r="C14" i="3" s="1"/>
  <c r="J37" i="3"/>
  <c r="I37" i="3"/>
  <c r="H37" i="3"/>
  <c r="G13" i="3" s="1"/>
  <c r="G37" i="3"/>
  <c r="F13" i="3" s="1"/>
  <c r="D13" i="3"/>
  <c r="E13" i="3" s="1"/>
  <c r="C13" i="3"/>
  <c r="J31" i="3"/>
  <c r="I31" i="3"/>
  <c r="H31" i="3"/>
  <c r="G12" i="3" s="1"/>
  <c r="G31" i="3"/>
  <c r="F12" i="3" s="1"/>
  <c r="D12" i="3"/>
  <c r="E12" i="3" s="1"/>
  <c r="J28" i="3"/>
  <c r="I28" i="3"/>
  <c r="H28" i="3"/>
  <c r="G11" i="3" s="1"/>
  <c r="G28" i="3"/>
  <c r="F11" i="3" s="1"/>
  <c r="D28" i="3"/>
  <c r="D11" i="3" s="1"/>
  <c r="E11" i="3" s="1"/>
  <c r="C28" i="3"/>
  <c r="C11" i="3" s="1"/>
  <c r="J25" i="3"/>
  <c r="I25" i="3"/>
  <c r="H25" i="3"/>
  <c r="G10" i="3" s="1"/>
  <c r="G25" i="3"/>
  <c r="F10" i="3" s="1"/>
  <c r="D25" i="3"/>
  <c r="D10" i="3" s="1"/>
  <c r="E10" i="3" s="1"/>
  <c r="J22" i="3"/>
  <c r="I22" i="3"/>
  <c r="H22" i="3"/>
  <c r="G9" i="3" s="1"/>
  <c r="G22" i="3"/>
  <c r="F9" i="3" s="1"/>
  <c r="D22" i="3"/>
  <c r="D9" i="3" s="1"/>
  <c r="E9" i="3" s="1"/>
  <c r="J19" i="3"/>
  <c r="I19" i="3"/>
  <c r="H19" i="3"/>
  <c r="G8" i="3" s="1"/>
  <c r="G19" i="3"/>
  <c r="F8" i="3" s="1"/>
  <c r="D19" i="3"/>
  <c r="D8" i="3" s="1"/>
  <c r="J62" i="1"/>
  <c r="I62" i="1"/>
  <c r="H62" i="1"/>
  <c r="G62" i="1"/>
  <c r="D62" i="1"/>
  <c r="C62" i="1"/>
  <c r="C19" i="1"/>
  <c r="D4" i="3" l="1"/>
  <c r="E8" i="3"/>
  <c r="D5" i="3"/>
  <c r="C12" i="3"/>
  <c r="D3" i="3" s="1"/>
  <c r="E16" i="3"/>
  <c r="D6" i="3"/>
  <c r="J72" i="1"/>
  <c r="I72" i="1"/>
  <c r="H72" i="1"/>
  <c r="G72" i="1"/>
  <c r="D72" i="1"/>
  <c r="C72" i="1"/>
  <c r="J32" i="1"/>
  <c r="I32" i="1"/>
  <c r="H32" i="1"/>
  <c r="G32" i="1"/>
  <c r="J29" i="1"/>
  <c r="I29" i="1"/>
  <c r="H29" i="1"/>
  <c r="G29" i="1"/>
  <c r="D29" i="1"/>
  <c r="C29" i="1"/>
  <c r="C9" i="1" s="1"/>
  <c r="D32" i="1"/>
  <c r="C32" i="1"/>
  <c r="H12" i="3" l="1"/>
  <c r="H11" i="3"/>
  <c r="H16" i="3"/>
  <c r="H17" i="3"/>
  <c r="H15" i="3"/>
  <c r="H13" i="3"/>
  <c r="H9" i="3"/>
  <c r="H14" i="3"/>
  <c r="H10" i="3"/>
  <c r="H8" i="3"/>
  <c r="G17" i="1"/>
  <c r="F17" i="1"/>
  <c r="D17" i="1"/>
  <c r="E17" i="1" s="1"/>
  <c r="C17" i="1"/>
  <c r="J70" i="1"/>
  <c r="I70" i="1"/>
  <c r="H70" i="1"/>
  <c r="G16" i="1" s="1"/>
  <c r="G70" i="1"/>
  <c r="F16" i="1" s="1"/>
  <c r="D70" i="1"/>
  <c r="D16" i="1" s="1"/>
  <c r="E16" i="1" s="1"/>
  <c r="C70" i="1"/>
  <c r="C16" i="1" s="1"/>
  <c r="J65" i="1"/>
  <c r="I65" i="1"/>
  <c r="H65" i="1"/>
  <c r="G15" i="1" s="1"/>
  <c r="G65" i="1"/>
  <c r="F15" i="1" s="1"/>
  <c r="D65" i="1"/>
  <c r="D15" i="1" s="1"/>
  <c r="E15" i="1" s="1"/>
  <c r="C65" i="1"/>
  <c r="C15" i="1" s="1"/>
  <c r="G14" i="1"/>
  <c r="F14" i="1"/>
  <c r="D14" i="1"/>
  <c r="E14" i="1" s="1"/>
  <c r="C14" i="1"/>
  <c r="J55" i="1"/>
  <c r="I55" i="1"/>
  <c r="H55" i="1"/>
  <c r="G13" i="1" s="1"/>
  <c r="G55" i="1"/>
  <c r="F13" i="1" s="1"/>
  <c r="D55" i="1"/>
  <c r="D13" i="1" s="1"/>
  <c r="E13" i="1" s="1"/>
  <c r="C55" i="1"/>
  <c r="C13" i="1" s="1"/>
  <c r="C51" i="1"/>
  <c r="C50" i="1"/>
  <c r="C49" i="1"/>
  <c r="C48" i="1"/>
  <c r="C47" i="1"/>
  <c r="C46" i="1"/>
  <c r="J41" i="1"/>
  <c r="I41" i="1"/>
  <c r="H41" i="1"/>
  <c r="G12" i="1" s="1"/>
  <c r="G41" i="1"/>
  <c r="F12" i="1" s="1"/>
  <c r="D41" i="1"/>
  <c r="D12" i="1" s="1"/>
  <c r="E12" i="1" s="1"/>
  <c r="J36" i="1"/>
  <c r="I36" i="1"/>
  <c r="H36" i="1"/>
  <c r="G11" i="1" s="1"/>
  <c r="G36" i="1"/>
  <c r="F11" i="1" s="1"/>
  <c r="D36" i="1"/>
  <c r="D11" i="1" s="1"/>
  <c r="E11" i="1" s="1"/>
  <c r="C36" i="1"/>
  <c r="C11" i="1" s="1"/>
  <c r="G10" i="1"/>
  <c r="F10" i="1"/>
  <c r="D10" i="1"/>
  <c r="E10" i="1" s="1"/>
  <c r="C10" i="1"/>
  <c r="J19" i="1"/>
  <c r="I19" i="1"/>
  <c r="H19" i="1"/>
  <c r="G8" i="1" s="1"/>
  <c r="G19" i="1"/>
  <c r="F8" i="1" s="1"/>
  <c r="D19" i="1"/>
  <c r="D8" i="1" s="1"/>
  <c r="C8" i="1"/>
  <c r="G9" i="1"/>
  <c r="F9" i="1"/>
  <c r="D9" i="1"/>
  <c r="E9" i="1" s="1"/>
  <c r="C41" i="1" l="1"/>
  <c r="C12" i="1" s="1"/>
  <c r="D3" i="1" s="1"/>
  <c r="D5" i="1"/>
  <c r="D6" i="1"/>
  <c r="E8" i="1"/>
  <c r="D4" i="1"/>
  <c r="H16" i="1" l="1"/>
  <c r="H17" i="1"/>
  <c r="H12" i="1"/>
  <c r="H13" i="1"/>
  <c r="H10" i="1"/>
  <c r="H15" i="1"/>
  <c r="H11" i="1"/>
  <c r="H14" i="1"/>
  <c r="H8" i="1"/>
  <c r="H9" i="1"/>
</calcChain>
</file>

<file path=xl/sharedStrings.xml><?xml version="1.0" encoding="utf-8"?>
<sst xmlns="http://schemas.openxmlformats.org/spreadsheetml/2006/main" count="631" uniqueCount="322">
  <si>
    <t>Pedestrian and Bicycle Facilities</t>
  </si>
  <si>
    <t>Historic Preservation</t>
  </si>
  <si>
    <t>Environmental and Wildlife</t>
  </si>
  <si>
    <r>
      <t>Vulnerable Road User Safety Assessment.</t>
    </r>
    <r>
      <rPr>
        <sz val="10"/>
        <color theme="1"/>
        <rFont val="Calibri"/>
        <family val="2"/>
        <scheme val="minor"/>
      </rPr>
      <t xml:space="preserve"> 23 U.S.C. 133(h)(3)(C).</t>
    </r>
  </si>
  <si>
    <t>-</t>
  </si>
  <si>
    <t>Total TA Projects Applications Received</t>
  </si>
  <si>
    <t>State Aggregate Cost of TA Project Applications</t>
  </si>
  <si>
    <t>Total TA Projects Selected</t>
  </si>
  <si>
    <t>State Aggregate Cost of All Selected TA Projects</t>
  </si>
  <si>
    <t>Project Type 
(see Tab)</t>
  </si>
  <si>
    <t xml:space="preserve">Number of Project Applications Received by Category </t>
  </si>
  <si>
    <t>Aggregate Cost for Project Applications Received by Category</t>
  </si>
  <si>
    <t>Number of Selected Projects</t>
  </si>
  <si>
    <t>Aggregate Cost of Selected Projects</t>
  </si>
  <si>
    <t>Percent Aggregate Cost of Selected Projects</t>
  </si>
  <si>
    <t>Turnouts, overlooks, viewing areas</t>
  </si>
  <si>
    <t>Recreational Trail</t>
  </si>
  <si>
    <t>Safe Routes to School</t>
  </si>
  <si>
    <t>Vulnerable Road User Safety</t>
  </si>
  <si>
    <t>State Technical Assistance</t>
  </si>
  <si>
    <t>Other (Outdoor Ad, Blvd, Explain)</t>
  </si>
  <si>
    <t>Ineligible Project</t>
  </si>
  <si>
    <t>ID</t>
  </si>
  <si>
    <t>Pedestrian and Bicycle Facilities Total
Do not remove this row or change formulas.</t>
  </si>
  <si>
    <t xml:space="preserve"> </t>
  </si>
  <si>
    <t>Bennington</t>
  </si>
  <si>
    <t>Rutland</t>
  </si>
  <si>
    <t>Turnouts, overlooks, and viewing areas Total
Do not remove this row or change formulas.</t>
  </si>
  <si>
    <t>Turnouts, overlooks, and viewing areas</t>
  </si>
  <si>
    <t>Historic Preservation Total
Do not remove this row or change formulas.</t>
  </si>
  <si>
    <t>Environmental and Wildlife Total
Do not remove this row or change formulas.</t>
  </si>
  <si>
    <t>Salt Shed</t>
  </si>
  <si>
    <t>Eddy Brook Culvert</t>
  </si>
  <si>
    <t>The project is the replacement of an existing 72-inch corrugated steel culvert with stone headers with a new bridge with a 20-foot span at a location on Spring Hill Road at Eddy Brook where there is a diagonal flow of water below the Town Highway.</t>
  </si>
  <si>
    <t>Culvert Implementation</t>
  </si>
  <si>
    <t>Recreational Trail Total
Do not remove this row or change formulas.</t>
  </si>
  <si>
    <r>
      <t xml:space="preserve">Recreational Trails Program Admin (up to 7% of RTP Apportionment). </t>
    </r>
    <r>
      <rPr>
        <b/>
        <i/>
        <sz val="9"/>
        <color theme="1"/>
        <rFont val="Calibri"/>
        <family val="2"/>
        <scheme val="minor"/>
      </rPr>
      <t>Do not remove this row.</t>
    </r>
  </si>
  <si>
    <t>Statewide</t>
  </si>
  <si>
    <r>
      <t xml:space="preserve">Recreational Trail Education (up to 5% of RTP Apportionment. </t>
    </r>
    <r>
      <rPr>
        <b/>
        <i/>
        <sz val="9"/>
        <color theme="1"/>
        <rFont val="Calibri"/>
        <family val="2"/>
        <scheme val="minor"/>
      </rPr>
      <t>Do not remove this row.</t>
    </r>
  </si>
  <si>
    <t>Trailhead maintenance: winter plowing; non-winter resurfacing with new gravel and grading; port-a-let rentals; hazard tree removal; small repairs to signage/kiosk, gates and other trailhead structures.</t>
  </si>
  <si>
    <t>RTP23-31</t>
  </si>
  <si>
    <t>D1/R1 Roving and Assessment</t>
  </si>
  <si>
    <t>Trail Assessments and Roving (District 1 Trails)</t>
  </si>
  <si>
    <t>RTP23-32</t>
  </si>
  <si>
    <t>D2 Half Moon Shore Trail</t>
  </si>
  <si>
    <t>Hubbardton</t>
  </si>
  <si>
    <t>Rehabilitate tread and replace bridges on 0.75 mile trail along the shore of Half Moon Pond. Site/shoreland rehabilitation will be done as part of closeout of existing trail. Three bridges will be replaced with appropriately sized and constructed bridges with railings.</t>
  </si>
  <si>
    <t xml:space="preserve">D2 Roving and Assessment </t>
  </si>
  <si>
    <t>Bennington and Rutland</t>
  </si>
  <si>
    <t>Trail Assessments and Roving (District 2 Trails)</t>
  </si>
  <si>
    <t>RTP23-35 ($7500) and RTP23-36 ($7500)</t>
  </si>
  <si>
    <t>D2 Shaftsbury Trail Bridges</t>
  </si>
  <si>
    <t>Shaftsbury</t>
  </si>
  <si>
    <t>Replacement of two wooden footbridges on the Healing Springs Trail in Shaftsbury State Park. This project includes the replaces of each structure with rot resistant wood structure and railings supported by helical piers.</t>
  </si>
  <si>
    <t>Grand Isle</t>
  </si>
  <si>
    <t>The existing boardwalks on Knight Island were assessed in 2018. Approximately 323 ft of boardwalk were found to be in poor conditions with holes or rotting boards. This project will replace that boardwalk.</t>
  </si>
  <si>
    <t>Safe Routes to School Total
Do not remove this row or change formulas.</t>
  </si>
  <si>
    <t>State Program Managers
Do not remove this row.</t>
  </si>
  <si>
    <t>State Technical Assistance (State Direct)
Do not remove this row.</t>
  </si>
  <si>
    <t>State Technical Assistance (through MPOs)
Do not remove this row.</t>
  </si>
  <si>
    <t>State Technical Assistance Contracts
Do not remove this row.</t>
  </si>
  <si>
    <t>Other (Outdoor Ad, Blvd, Other) Total
Do not remove this row or change formulas.</t>
  </si>
  <si>
    <t>Other (Outdoor Ad, Blvd, Other)</t>
  </si>
  <si>
    <t>This figure has extra decimal places to test if projects have logical dollars and cents. Make sure all project entries only have 2 decimal places for cents.</t>
  </si>
  <si>
    <t>Happytown Sidewalks</t>
  </si>
  <si>
    <t>Happytown</t>
  </si>
  <si>
    <t>Town of Happytown</t>
  </si>
  <si>
    <t>Happy</t>
  </si>
  <si>
    <t>Construct sidewalks along Main Street and Broad Street from 1st Street to 5th Street</t>
  </si>
  <si>
    <t>Joytown Complete Streets</t>
  </si>
  <si>
    <t>Town of Joytown</t>
  </si>
  <si>
    <t>Joytown</t>
  </si>
  <si>
    <t>Joy</t>
  </si>
  <si>
    <t>Construct sidewalks along Center Street and Straight Street from Front Street to 7th Street</t>
  </si>
  <si>
    <t>Happy County</t>
  </si>
  <si>
    <t>Happytown Pedestrian Bridge over Interstate</t>
  </si>
  <si>
    <t>Joytown Scenic Byway overlook</t>
  </si>
  <si>
    <t>Joytown Bridge Rehabilitation</t>
  </si>
  <si>
    <t>Rehabilitate Center Street bridge according to historic standards to allow safe pedestrian access.</t>
  </si>
  <si>
    <t>Bridge will allow safe pedestrian use so people won't walk on highway shoulder. HSIP funds provide credit toward non-Federal share.</t>
  </si>
  <si>
    <t>Happy Bridge</t>
  </si>
  <si>
    <t>The project’s primary goal is to preserve the Happy Bridge’s historic significance. The secondary goal is to improve flood resilience of the nearby road.</t>
  </si>
  <si>
    <t>Main Street culvert replacement</t>
  </si>
  <si>
    <t>Replace Main Street culvert to improve water flow and fish and wildlife passage.</t>
  </si>
  <si>
    <t>RTP State Administration Expenses</t>
  </si>
  <si>
    <t>Education Projects for Statewide Ridgerunner Program</t>
  </si>
  <si>
    <t>FY 2023 application. Will use HSIP funds as credit toward non-Federal share.</t>
  </si>
  <si>
    <t>FY 2023 application.</t>
  </si>
  <si>
    <t>Rich</t>
  </si>
  <si>
    <t>Rich City Curb Ramp Replacement</t>
  </si>
  <si>
    <t>Rich City</t>
  </si>
  <si>
    <t>Joytown Byway pull-off</t>
  </si>
  <si>
    <t>Department of Natural Resources, State Parks Division</t>
  </si>
  <si>
    <t>State Conservation Corps</t>
  </si>
  <si>
    <t>Additional funds from US Forest Service.</t>
  </si>
  <si>
    <t>State Youth Corps positions funded by multiple partners to serve as ambassadors in high peaks backcountry of National and State Forests. Position performs general maintenance, public interactions/safety, and monitors trail conditions, shelters, and privies.</t>
  </si>
  <si>
    <t>State SRTS Coordinator</t>
  </si>
  <si>
    <t>Safe Routes to School Local Coordinators</t>
  </si>
  <si>
    <t>Local SRTS Coordinators</t>
  </si>
  <si>
    <t>State DOT</t>
  </si>
  <si>
    <t>Local coordinators in Happytown, Joytown, and Rich City</t>
  </si>
  <si>
    <t>Construct new pedestrian bridge over I-95 to connect Happytown center to the Happytown industrial park.</t>
  </si>
  <si>
    <t>Valley Park Trail Bridges</t>
  </si>
  <si>
    <t>Construct 4 trail bridges, each 10 to 15 feet long, in Valley Park to connect village center to new Interstate Pedestrian bridge.</t>
  </si>
  <si>
    <t>Village residents requested access through the park instead of along Main Street.</t>
  </si>
  <si>
    <t>Happy School Sidewalks and Trail</t>
  </si>
  <si>
    <t>Construct sidewalk and trail from Happy Elementary School along 4th Street to Valley Park. Add Pedestrian Hybrid Beacon where trail crosses Main Street.</t>
  </si>
  <si>
    <t>Includes $50,000 in HSIP funds as credit toward match.</t>
  </si>
  <si>
    <t>If this category is used, please list the Y100 series programs codes used.</t>
  </si>
  <si>
    <t>Safe Routes to School Infrastructure</t>
  </si>
  <si>
    <t>Safe Routes to School Noninfrastructure</t>
  </si>
  <si>
    <t>Rich City Sidewalk Realignment</t>
  </si>
  <si>
    <t>Happytown, Joytown, Rich City</t>
  </si>
  <si>
    <t>Happy, Joy, Rich</t>
  </si>
  <si>
    <t>Rich City SRTS Education</t>
  </si>
  <si>
    <t>Rich City SRTS Student Outreach</t>
  </si>
  <si>
    <t>Not eligible as SRTS project</t>
  </si>
  <si>
    <t>Education materials on safe walking habits.</t>
  </si>
  <si>
    <t>Provide charette for students to improve walking and biking.</t>
  </si>
  <si>
    <t>State Safe Routes to School Coordinator</t>
  </si>
  <si>
    <t>City of Utopia</t>
  </si>
  <si>
    <t>Utopia</t>
  </si>
  <si>
    <t>Vulnerable Road User Safety Total
Do not remove this row or change formulas.</t>
  </si>
  <si>
    <t>Rich City Crosswalk Safety Study</t>
  </si>
  <si>
    <t>Crosswalk safety study</t>
  </si>
  <si>
    <t>Joytown Pedestrian Safety Assessment</t>
  </si>
  <si>
    <t>Local Safe Routes to School Coordinators</t>
  </si>
  <si>
    <t>FY 2023 application. Match from Rich City Hospital.</t>
  </si>
  <si>
    <t>Not funded.</t>
  </si>
  <si>
    <t>Town of Wind River</t>
  </si>
  <si>
    <t>Town of Wind Hill</t>
  </si>
  <si>
    <t>The Town needs to create an engineering study of a damaged culvert. The culvert has had history of failure and a box culvert or a bridge would be the plausible fix.</t>
  </si>
  <si>
    <t>The Town’s existing wooden lean-to sand and salt shed will be replaced with a new 44’x32’ shed. This replacement shed will prevent water intrusion and contaminated water runoff from entering the nearby Grassy Brook.</t>
  </si>
  <si>
    <t>FY 2023 application. Match includes $40,000 in private donations from the Joytown Byway Advocates.</t>
  </si>
  <si>
    <t>Assessment and General Trail Maintenance</t>
  </si>
  <si>
    <t>Not funded. No cost details provided.</t>
  </si>
  <si>
    <t>Maintenance and waste management along summit trails, along mountain top, at trailside shelter and tenting areas. Trail-related education for hikers at the summit of Camels Hump; educating the public about fragile alpine vegetation.</t>
  </si>
  <si>
    <t>Knight Island - Boardwalk Refurbishment</t>
  </si>
  <si>
    <t>Wind River Pedestrian Bridge</t>
  </si>
  <si>
    <t>Rich Planning Council</t>
  </si>
  <si>
    <t>Construct pedestrian bridge over Wind River.</t>
  </si>
  <si>
    <t>Pave park and ride lot along I-95 for HOV use (not eligible).</t>
  </si>
  <si>
    <t>Recreational Trail Education Project</t>
  </si>
  <si>
    <t>RTP State Education Expenses</t>
  </si>
  <si>
    <t>RTP Administration Costs: staff salary, State Recreational Trail Advisory Committee.</t>
  </si>
  <si>
    <t>Multiple towns</t>
  </si>
  <si>
    <t>Project not eligible for TA Set-Aside.</t>
  </si>
  <si>
    <t>Do not change formulas or remove cells in this section.</t>
  </si>
  <si>
    <t>Ineligible projects must not be selected.</t>
  </si>
  <si>
    <r>
      <t xml:space="preserve">Safe Routes to School State Coordinator
</t>
    </r>
    <r>
      <rPr>
        <b/>
        <i/>
        <sz val="9"/>
        <color theme="1"/>
        <rFont val="Calibri"/>
        <family val="2"/>
        <scheme val="minor"/>
      </rPr>
      <t>Do not remove this row.</t>
    </r>
  </si>
  <si>
    <t>Bridge provides access to Senior Center. Funds from CDC healthy streets program and State healthy streets program.</t>
  </si>
  <si>
    <t>Applications Percent of State Apportionment</t>
  </si>
  <si>
    <t>(If used, describe. If not, write none)</t>
  </si>
  <si>
    <r>
      <t xml:space="preserve">State Technical Assistance. </t>
    </r>
    <r>
      <rPr>
        <sz val="10"/>
        <color theme="1"/>
        <rFont val="Calibri"/>
        <family val="2"/>
        <scheme val="minor"/>
      </rPr>
      <t>23 U.S.C. 133(h)(6)(C).
State TA Manager
State Costs to administer TA Set-Aside and provide technical assistance
State support for MPOs to provide technical assistance
Contracts to other entities to provide assistance</t>
    </r>
  </si>
  <si>
    <t>Pedestrian and Bicycle Facilities (Streetscape)</t>
  </si>
  <si>
    <t>Rich City Sidewalks and Streetscape</t>
  </si>
  <si>
    <t>FY 2023 application. Additional Federal funds from National Park Service.</t>
  </si>
  <si>
    <t>Includes $50,000 in HSIP funds as credit toward match. Includes $350,000 CDC Healthy Streets grant.</t>
  </si>
  <si>
    <t>State Trail Conference and Education Outreach ($2,500 determined ineligible).</t>
  </si>
  <si>
    <t>Utopia  Rail Station Access Path</t>
  </si>
  <si>
    <t>24033802204, 24033803512</t>
  </si>
  <si>
    <r>
      <t>Project Name</t>
    </r>
    <r>
      <rPr>
        <sz val="9"/>
        <color rgb="FFFF0000"/>
        <rFont val="Calibri"/>
        <family val="2"/>
        <scheme val="minor"/>
      </rPr>
      <t xml:space="preserve">
Commonly used project name.</t>
    </r>
  </si>
  <si>
    <t>Forests, Parks, and Recreation</t>
  </si>
  <si>
    <t>D1/R1 Districtwide Trailhead Parking and Access Road and Trail General Maintenance</t>
  </si>
  <si>
    <t>Camels Hump Caretaker</t>
  </si>
  <si>
    <t xml:space="preserve"> -77.30471909, 38.84767168</t>
  </si>
  <si>
    <t>Match includes $40,000 in private donations and materials from the Joytown Byway Advocates.</t>
  </si>
  <si>
    <r>
      <t>Ineligible project (describe). Ineligible projects must not be selected.</t>
    </r>
    <r>
      <rPr>
        <sz val="10"/>
        <color theme="1"/>
        <rFont val="Calibri"/>
        <family val="2"/>
        <scheme val="minor"/>
      </rPr>
      <t xml:space="preserve">
This category is for projects that are not plausibly eligible under any eligible TA, RTP, or SRTS category. If a project application is plausibly eligible under a category above, list in that category, even if it does not meet the State's eligibility requirements.</t>
    </r>
  </si>
  <si>
    <t>Construct shared use path to provide access from Utopia Heights to the Utopia Train Station.</t>
  </si>
  <si>
    <t>Rehabilitate Joytown Overlook along Joytown Scenic Byway to provide access to historic markers.</t>
  </si>
  <si>
    <t>Fish and Wildlife Service funds provide additional Federal share.</t>
  </si>
  <si>
    <t>Realign Rich Elementary School sidewalks to allow more parking for student drop-off.</t>
  </si>
  <si>
    <t>24033802204, 24033803512, 51510201900, 51600300100</t>
  </si>
  <si>
    <t>Windham and Windsor</t>
  </si>
  <si>
    <t>Windham County (all towns)</t>
  </si>
  <si>
    <t>Windham</t>
  </si>
  <si>
    <t>North Hero</t>
  </si>
  <si>
    <t>Town of North Hero</t>
  </si>
  <si>
    <t>Please list all tracts, separated by a comma and space.</t>
  </si>
  <si>
    <t>statewide</t>
  </si>
  <si>
    <t>1, 2, 3</t>
  </si>
  <si>
    <r>
      <t>Additional Information</t>
    </r>
    <r>
      <rPr>
        <sz val="9"/>
        <rFont val="Calibri"/>
        <family val="2"/>
        <scheme val="minor"/>
      </rPr>
      <t xml:space="preserve">
</t>
    </r>
    <r>
      <rPr>
        <sz val="9"/>
        <color rgb="FFFF0000"/>
        <rFont val="Calibri"/>
        <family val="2"/>
        <scheme val="minor"/>
      </rPr>
      <t>See instructions.</t>
    </r>
  </si>
  <si>
    <r>
      <t>Project Type</t>
    </r>
    <r>
      <rPr>
        <sz val="9"/>
        <color rgb="FFFF0000"/>
        <rFont val="Calibri"/>
        <family val="2"/>
        <scheme val="minor"/>
      </rPr>
      <t xml:space="preserve">
(see Tab)</t>
    </r>
  </si>
  <si>
    <r>
      <t>Non-Federal Match</t>
    </r>
    <r>
      <rPr>
        <sz val="8"/>
        <color rgb="FFFF0000"/>
        <rFont val="Calibri"/>
        <family val="2"/>
        <scheme val="minor"/>
      </rPr>
      <t xml:space="preserve">
List fund sources and soft match under Additional Information.</t>
    </r>
  </si>
  <si>
    <r>
      <t>Recipient: Project Sponsor Name</t>
    </r>
    <r>
      <rPr>
        <sz val="8"/>
        <color rgb="FFFF0000"/>
        <rFont val="Calibri"/>
        <family val="2"/>
        <scheme val="minor"/>
      </rPr>
      <t xml:space="preserve">
Do not report personally identifiable information.</t>
    </r>
  </si>
  <si>
    <r>
      <t>Census Tract(s)</t>
    </r>
    <r>
      <rPr>
        <sz val="8"/>
        <color rgb="FFFF0000"/>
        <rFont val="Calibri"/>
        <family val="2"/>
        <scheme val="minor"/>
      </rPr>
      <t xml:space="preserve">
11-digit number. 
For multiple tracts, separate by comma and space.</t>
    </r>
  </si>
  <si>
    <r>
      <t>Municipality or Census Designated Place</t>
    </r>
    <r>
      <rPr>
        <sz val="8"/>
        <color rgb="FFFF0000"/>
        <rFont val="Calibri"/>
        <family val="2"/>
        <scheme val="minor"/>
      </rPr>
      <t xml:space="preserve">
Report for the project location.</t>
    </r>
  </si>
  <si>
    <r>
      <t>Congressional District Number</t>
    </r>
    <r>
      <rPr>
        <sz val="8"/>
        <color rgb="FFFF0000"/>
        <rFont val="Calibri"/>
        <family val="2"/>
        <scheme val="minor"/>
      </rPr>
      <t xml:space="preserve">
Required for all </t>
    </r>
    <r>
      <rPr>
        <b/>
        <sz val="8"/>
        <color rgb="FFFF0000"/>
        <rFont val="Calibri"/>
        <family val="2"/>
        <scheme val="minor"/>
      </rPr>
      <t>selected</t>
    </r>
    <r>
      <rPr>
        <sz val="8"/>
        <color rgb="FFFF0000"/>
        <rFont val="Calibri"/>
        <family val="2"/>
        <scheme val="minor"/>
      </rPr>
      <t xml:space="preserve"> projects.</t>
    </r>
  </si>
  <si>
    <r>
      <t>Project Description</t>
    </r>
    <r>
      <rPr>
        <b/>
        <sz val="9"/>
        <rFont val="Calibri"/>
        <family val="2"/>
        <scheme val="minor"/>
      </rPr>
      <t xml:space="preserve">
(1 or 2 sentences)</t>
    </r>
    <r>
      <rPr>
        <sz val="8"/>
        <color rgb="FFFF0000"/>
        <rFont val="Calibri"/>
        <family val="2"/>
        <scheme val="minor"/>
      </rPr>
      <t xml:space="preserve">
Required for all selected projects. Keep concise.</t>
    </r>
  </si>
  <si>
    <t>State Apportionment for FY 2025</t>
  </si>
  <si>
    <t>2025, 2026</t>
  </si>
  <si>
    <t>2026, 2027</t>
  </si>
  <si>
    <t>FY 2023 application. Match available in FY 2025.</t>
  </si>
  <si>
    <t>Identify Census Tracts at https://mtgis-portal.geo.census.gov/arcgis/apps/experiencebuilder/experience/?id=bc7d5cafd5e94dfb875ac36df0deaf77</t>
  </si>
  <si>
    <t>Selections to be made in FY 2026.</t>
  </si>
  <si>
    <t>Windham County</t>
  </si>
  <si>
    <r>
      <t>Number of Projects Selected</t>
    </r>
    <r>
      <rPr>
        <sz val="8"/>
        <color rgb="FFFF0000"/>
        <rFont val="Calibri"/>
        <family val="2"/>
        <scheme val="minor"/>
      </rPr>
      <t xml:space="preserve">
Report each selected project separately.</t>
    </r>
  </si>
  <si>
    <r>
      <t>Number of Project Applications Received by Category</t>
    </r>
    <r>
      <rPr>
        <b/>
        <sz val="8"/>
        <color theme="1"/>
        <rFont val="Calibri"/>
        <family val="2"/>
        <scheme val="minor"/>
      </rPr>
      <t xml:space="preserve">
</t>
    </r>
    <r>
      <rPr>
        <sz val="8"/>
        <color rgb="FFFF0000"/>
        <rFont val="Calibri"/>
        <family val="2"/>
        <scheme val="minor"/>
      </rPr>
      <t xml:space="preserve">Report TA and/or RTP applications received in </t>
    </r>
    <r>
      <rPr>
        <b/>
        <sz val="8"/>
        <color rgb="FFFF0000"/>
        <rFont val="Calibri"/>
        <family val="2"/>
        <scheme val="minor"/>
      </rPr>
      <t>FY 2025</t>
    </r>
    <r>
      <rPr>
        <sz val="8"/>
        <color rgb="FFFF0000"/>
        <rFont val="Calibri"/>
        <family val="2"/>
        <scheme val="minor"/>
      </rPr>
      <t>. Do not include applications from prior years.</t>
    </r>
  </si>
  <si>
    <r>
      <t>Fiscal Year Anticipated to be Funded</t>
    </r>
    <r>
      <rPr>
        <sz val="8"/>
        <color rgb="FFFF0000"/>
        <rFont val="Calibri"/>
        <family val="2"/>
        <scheme val="minor"/>
      </rPr>
      <t xml:space="preserve">
Report for all </t>
    </r>
    <r>
      <rPr>
        <b/>
        <sz val="8"/>
        <color rgb="FFFF0000"/>
        <rFont val="Calibri"/>
        <family val="2"/>
        <scheme val="minor"/>
      </rPr>
      <t>selected</t>
    </r>
    <r>
      <rPr>
        <sz val="8"/>
        <color rgb="FFFF0000"/>
        <rFont val="Calibri"/>
        <family val="2"/>
        <scheme val="minor"/>
      </rPr>
      <t xml:space="preserve"> projects. Leave blank for projects not selected.</t>
    </r>
  </si>
  <si>
    <r>
      <t>Selected Project Cost</t>
    </r>
    <r>
      <rPr>
        <sz val="8"/>
        <color rgb="FFFF0000"/>
        <rFont val="Calibri"/>
        <family val="2"/>
        <scheme val="minor"/>
      </rPr>
      <t xml:space="preserve">
Report TA and/or RTP dollars </t>
    </r>
    <r>
      <rPr>
        <b/>
        <sz val="8"/>
        <color rgb="FFFF0000"/>
        <rFont val="Calibri"/>
        <family val="2"/>
        <scheme val="minor"/>
      </rPr>
      <t>selected</t>
    </r>
    <r>
      <rPr>
        <sz val="8"/>
        <color rgb="FFFF0000"/>
        <rFont val="Calibri"/>
        <family val="2"/>
        <scheme val="minor"/>
      </rPr>
      <t xml:space="preserve"> in </t>
    </r>
    <r>
      <rPr>
        <b/>
        <sz val="8"/>
        <color rgb="FFFF0000"/>
        <rFont val="Calibri"/>
        <family val="2"/>
        <scheme val="minor"/>
      </rPr>
      <t>FY 2025</t>
    </r>
    <r>
      <rPr>
        <sz val="8"/>
        <color rgb="FFFF0000"/>
        <rFont val="Calibri"/>
        <family val="2"/>
        <scheme val="minor"/>
      </rPr>
      <t>. 
Do not include match or other funds.
Do not include amounts from prior years.</t>
    </r>
  </si>
  <si>
    <t>Report actual Federal share for FY 2025 State administrative costs by the State RTP agency and DOT, not to exceed 7% of apportionment. See Instructions. List number as 1 for State RTP agency only; list as 2 if for both State RTP agency and DOT. [Do not remove this explanation.]</t>
  </si>
  <si>
    <t>Report actual Federal share for FY 2025 education costs, not to exceed 5% of apportionment for all education projects. See Instructions. [Do not remove this explanation.]</t>
  </si>
  <si>
    <t>Design and erect statue representing Utopia.</t>
  </si>
  <si>
    <t>Utopia Statue</t>
  </si>
  <si>
    <t>Match from Rich City Hospital. May be selected in FY 2026.</t>
  </si>
  <si>
    <t>All municipalities in Happy County</t>
  </si>
  <si>
    <t>Happy County Curb Ramp installations</t>
  </si>
  <si>
    <t>Design and construct curb ramps along State highways throughout Happy County.</t>
  </si>
  <si>
    <t>FY 2024 application. Selected for TA funds but funded with Surface Transportation Block Grant Program funds.</t>
  </si>
  <si>
    <t>FY 2024 application. Match includes $250,000 from Town Center Foundation and in-kind labor.</t>
  </si>
  <si>
    <t>State Technical Assistance (up to 5% of TA Apportionment)
Cost should match amount obligated in FMIS.
Do not remove this row or change formulas.</t>
  </si>
  <si>
    <t>2026-2028</t>
  </si>
  <si>
    <t>Historic Railroad Bridge Rehabilitation</t>
  </si>
  <si>
    <t>Rehabilitate historic Rich City railroad bridge across Wind River and provide pedestian and bicyclist access.</t>
  </si>
  <si>
    <t>Additional funds from Land and Water Conservation Fund and Rich City Historic Preservation Society.</t>
  </si>
  <si>
    <t>Waterfront Trail</t>
  </si>
  <si>
    <t>Contruct shared use path to connect Waterfront Park to the Rich City Historic Railroad Bridge</t>
  </si>
  <si>
    <t>FY 2022 application. Project was on hold pending funding for the bridge rehabilitation.</t>
  </si>
  <si>
    <r>
      <t>Fiscal Year Selected</t>
    </r>
    <r>
      <rPr>
        <sz val="8"/>
        <color rgb="FFFF0000"/>
        <rFont val="Calibri"/>
        <family val="2"/>
        <scheme val="minor"/>
      </rPr>
      <t xml:space="preserve">
Should be </t>
    </r>
    <r>
      <rPr>
        <b/>
        <sz val="8"/>
        <color rgb="FFFF0000"/>
        <rFont val="Calibri"/>
        <family val="2"/>
        <scheme val="minor"/>
      </rPr>
      <t>FY 2025</t>
    </r>
    <r>
      <rPr>
        <sz val="8"/>
        <color rgb="FFFF0000"/>
        <rFont val="Calibri"/>
        <family val="2"/>
        <scheme val="minor"/>
      </rPr>
      <t xml:space="preserve"> unless there is a special exception (explain under Additional Information). Required for all </t>
    </r>
    <r>
      <rPr>
        <b/>
        <sz val="8"/>
        <color rgb="FFFF0000"/>
        <rFont val="Calibri"/>
        <family val="2"/>
        <scheme val="minor"/>
      </rPr>
      <t>selected</t>
    </r>
    <r>
      <rPr>
        <sz val="8"/>
        <color rgb="FFFF0000"/>
        <rFont val="Calibri"/>
        <family val="2"/>
        <scheme val="minor"/>
      </rPr>
      <t xml:space="preserve"> projects. Leave blank for projects not selected.</t>
    </r>
  </si>
  <si>
    <r>
      <t>Cost for Project Applications Received by Category</t>
    </r>
    <r>
      <rPr>
        <sz val="9"/>
        <color rgb="FFFF0000"/>
        <rFont val="Calibri"/>
        <family val="2"/>
        <scheme val="minor"/>
      </rPr>
      <t xml:space="preserve">
Report TA and/or RTP dollars requested in </t>
    </r>
    <r>
      <rPr>
        <b/>
        <sz val="9"/>
        <color rgb="FFFF0000"/>
        <rFont val="Calibri"/>
        <family val="2"/>
        <scheme val="minor"/>
      </rPr>
      <t>FY 2025</t>
    </r>
    <r>
      <rPr>
        <sz val="9"/>
        <color rgb="FFFF0000"/>
        <rFont val="Calibri"/>
        <family val="2"/>
        <scheme val="minor"/>
      </rPr>
      <t>. Do not include match or other funds.
Do not include amounts from prior years.</t>
    </r>
  </si>
  <si>
    <r>
      <t xml:space="preserve">Other Federal Funds
</t>
    </r>
    <r>
      <rPr>
        <b/>
        <sz val="9"/>
        <color theme="1"/>
        <rFont val="Calibri"/>
        <family val="2"/>
        <scheme val="minor"/>
      </rPr>
      <t>(if applicable)</t>
    </r>
    <r>
      <rPr>
        <b/>
        <sz val="8"/>
        <color theme="1"/>
        <rFont val="Calibri"/>
        <family val="2"/>
        <scheme val="minor"/>
      </rPr>
      <t xml:space="preserve">
</t>
    </r>
    <r>
      <rPr>
        <sz val="8"/>
        <color rgb="FFFF0000"/>
        <rFont val="Calibri"/>
        <family val="2"/>
        <scheme val="minor"/>
      </rPr>
      <t>List fund sources under Additional Information.</t>
    </r>
  </si>
  <si>
    <r>
      <t>Latitude and Longitude</t>
    </r>
    <r>
      <rPr>
        <b/>
        <sz val="9"/>
        <color theme="1"/>
        <rFont val="Calibri"/>
        <family val="2"/>
        <scheme val="minor"/>
      </rPr>
      <t xml:space="preserve">
(if available)</t>
    </r>
  </si>
  <si>
    <t>Column marked as text.</t>
  </si>
  <si>
    <r>
      <t>County</t>
    </r>
    <r>
      <rPr>
        <sz val="8"/>
        <rFont val="Calibri"/>
        <family val="2"/>
        <scheme val="minor"/>
      </rPr>
      <t xml:space="preserve">
Alaska Borough
Louisiana Parish</t>
    </r>
  </si>
  <si>
    <r>
      <t>Metropolitan Planning Organization</t>
    </r>
    <r>
      <rPr>
        <b/>
        <sz val="9"/>
        <color theme="1"/>
        <rFont val="Calibri"/>
        <family val="2"/>
        <scheme val="minor"/>
      </rPr>
      <t xml:space="preserve"> (if applicable)</t>
    </r>
    <r>
      <rPr>
        <sz val="8"/>
        <color rgb="FFFF0000"/>
        <rFont val="Calibri"/>
        <family val="2"/>
        <scheme val="minor"/>
      </rPr>
      <t xml:space="preserve">
Report for all projects within MPO areas even if the MPO did not select the project.</t>
    </r>
  </si>
  <si>
    <t>2</t>
  </si>
  <si>
    <t>FY 2025 Neighborhood Connections Program projects</t>
  </si>
  <si>
    <t>Neighborhood connections project applications from around the State.</t>
  </si>
  <si>
    <t>Install 40 accessible curb ramps in downtown core.</t>
  </si>
  <si>
    <t>Revitalize Town Center sidewalks, provide bicycle parking, bus shelters, seating, and street trees.</t>
  </si>
  <si>
    <t>Construct SR 111 scenic turnout at the top of Joy Hill.</t>
  </si>
  <si>
    <t>State Technical Assistance Fund (STAF)</t>
  </si>
  <si>
    <t>STAF provides review of TAP and RTP applications before municipalities submit their applications for funding</t>
  </si>
  <si>
    <t>Y100</t>
  </si>
  <si>
    <t>Project plans are complete and ready to move forward. Additional funds from CRP.</t>
  </si>
  <si>
    <t>Funds transferred to US Forest Service for project administration.</t>
  </si>
  <si>
    <t xml:space="preserve">Selected in a combined call for TAP and Carbon Reduction Program applications. Funded with CRP funds. </t>
  </si>
  <si>
    <r>
      <rPr>
        <sz val="11"/>
        <color rgb="FFFF0000"/>
        <rFont val="Calibri"/>
        <family val="2"/>
        <scheme val="minor"/>
      </rPr>
      <t xml:space="preserve">For FY 2025: </t>
    </r>
    <r>
      <rPr>
        <sz val="11"/>
        <color theme="1"/>
        <rFont val="Calibri"/>
        <family val="2"/>
        <scheme val="minor"/>
      </rPr>
      <t xml:space="preserve">https://www.fhwa.dot.gov/legsregs/directives/notices/n4510899/n4510899_t2.cfm. See Table 2. Use column </t>
    </r>
    <r>
      <rPr>
        <b/>
        <sz val="11"/>
        <color theme="1"/>
        <rFont val="Calibri"/>
        <family val="2"/>
        <scheme val="minor"/>
      </rPr>
      <t>Total Reserved for TA Set-Aside</t>
    </r>
    <r>
      <rPr>
        <sz val="11"/>
        <color theme="1"/>
        <rFont val="Calibri"/>
        <family val="2"/>
        <scheme val="minor"/>
      </rPr>
      <t>.</t>
    </r>
  </si>
  <si>
    <t>Utopia Park and Ride</t>
  </si>
  <si>
    <t>Ineligible Facility Total
Do not remove this row or change formulas.</t>
  </si>
  <si>
    <t>Ineligible Facility</t>
  </si>
  <si>
    <t>Ineligible Facility
(To keep table format, don't remove this row.)</t>
  </si>
  <si>
    <t>Project was selected for funding in FY 2025 but withdrawn in October 2025 (early FY 2026).</t>
  </si>
  <si>
    <t>TOTAL RESERVED</t>
  </si>
  <si>
    <t>RECREATIONAL</t>
  </si>
  <si>
    <t>TA SUBALLOCATED APPORTIONMENT</t>
  </si>
  <si>
    <t>TA</t>
  </si>
  <si>
    <t>5% LIMITING AMOUNT THAT MAY BE OBLIGATED FOR IMPROVING ACCESSIBILITY AND EFFICIENCY</t>
  </si>
  <si>
    <t>FOR TA SET-ASIDE</t>
  </si>
  <si>
    <t>TRAILS PROGRAM</t>
  </si>
  <si>
    <t>FOR TA NET</t>
  </si>
  <si>
    <t>AVAILABLE</t>
  </si>
  <si>
    <t>SET-ASIDE</t>
  </si>
  <si>
    <t>REC TRAILS</t>
  </si>
  <si>
    <t>FOR ANY AREA</t>
  </si>
  <si>
    <t>AREAS OVER 200K</t>
  </si>
  <si>
    <t>50K &lt; AREAS ≤ 200K</t>
  </si>
  <si>
    <t>5K &lt; AREAS ≤ 50K</t>
  </si>
  <si>
    <t>AREAS &lt; 5K</t>
  </si>
  <si>
    <t>ANY AREA</t>
  </si>
  <si>
    <t>Source  https://www.fhwa.dot.gov/legsregs/directives/notices/n4510899/n4510899_t2.cfm</t>
  </si>
  <si>
    <t>Transportation Alternatives Report FY 2025</t>
  </si>
  <si>
    <t>[SELECT STATE]</t>
  </si>
  <si>
    <t>Alabama</t>
  </si>
  <si>
    <t>Alaska</t>
  </si>
  <si>
    <t>Arizona</t>
  </si>
  <si>
    <t>Arkansas</t>
  </si>
  <si>
    <t>California</t>
  </si>
  <si>
    <t>Colorado</t>
  </si>
  <si>
    <t>Connecticut</t>
  </si>
  <si>
    <t>Delaware</t>
  </si>
  <si>
    <t>Dist. Of Col.</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</si>
  <si>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</si>
  <si>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</si>
  <si>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</si>
  <si>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</si>
  <si>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</si>
  <si>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</si>
  <si>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</si>
  <si>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</si>
  <si>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</si>
  <si>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</si>
  <si>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</si>
  <si>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</si>
  <si>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</si>
  <si>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</si>
  <si>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</si>
  <si>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</si>
  <si>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</si>
  <si>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</si>
  <si>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</si>
  <si>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</si>
  <si>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</si>
  <si>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</si>
  <si>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</si>
  <si>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</si>
  <si>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</si>
  <si>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</si>
  <si>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</si>
  <si>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</si>
  <si>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</si>
  <si>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</si>
  <si>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</si>
  <si>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</si>
  <si>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</si>
  <si>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</si>
  <si>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</si>
  <si>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</si>
  <si>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</si>
  <si>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</si>
  <si>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</si>
  <si>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</si>
  <si>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</si>
  <si>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</si>
  <si>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Project was selected but withdrawn in FY 2025.</t>
  </si>
  <si>
    <r>
      <t xml:space="preserve">Construction of turnouts, overlooks, and viewing areas. </t>
    </r>
    <r>
      <rPr>
        <sz val="10"/>
        <color theme="1"/>
        <rFont val="Calibri"/>
        <family val="2"/>
        <scheme val="minor"/>
      </rPr>
      <t>Former 23 U.S.C. 101(a)(29)(D) (2012).</t>
    </r>
  </si>
  <si>
    <r>
      <t>Historic Preservation</t>
    </r>
    <r>
      <rPr>
        <sz val="10"/>
        <color theme="1"/>
        <rFont val="Calibri"/>
        <family val="2"/>
        <scheme val="minor"/>
      </rPr>
      <t xml:space="preserve">
* Historic preservation and rehabilitation of historic transportation facilities. Former 23 U.S.C. 101(a)(29)(E)(ii) (2012).
* Archaeological activities relating to impacts from implementation of a transportation project eligible under this title. Former 23 U.S.C. 101(a)(29)(E)(iv) (2012).</t>
    </r>
  </si>
  <si>
    <r>
      <t>Environmental and Wildlife</t>
    </r>
    <r>
      <rPr>
        <sz val="10"/>
        <color theme="1"/>
        <rFont val="Calibri"/>
        <family val="2"/>
        <scheme val="minor"/>
      </rPr>
      <t xml:space="preserve">
* Vegetation management practices in transportation rights-of-way to improve roadway safety, prevent against invasive species, and provide erosion control. Former 23 U.S.C. 101(a)(29)(E)(iii) (2012).
* Any environmental mitigation activity, including pollution prevention and pollution abatement activities and mitigation to—
     Address stormwater management, control, and water pollution prevention or abatement related to highway construction or due to highway runoff, including activities described in 23 U.S.C. 133(b)(11), 328(a), and 329.
     Reduce vehicle-caused wildlife mortality or to restore and maintain connectivity among terrestrial or aquatic habitats
Former 23 U.S.C. 101(a)(29)(F) (2012).</t>
    </r>
  </si>
  <si>
    <r>
      <rPr>
        <b/>
        <sz val="10"/>
        <color theme="1"/>
        <rFont val="Calibri"/>
        <family val="2"/>
        <scheme val="minor"/>
      </rPr>
      <t>Recreational Trail.</t>
    </r>
    <r>
      <rPr>
        <sz val="10"/>
        <color theme="1"/>
        <rFont val="Calibri"/>
        <family val="2"/>
        <scheme val="minor"/>
      </rPr>
      <t xml:space="preserve"> Former 23 U.S.C. 213(b)(2) (2012) and 23 U.S.C. 206.
Projects that apply for funds under the Recreational Trail Program (23 U.S.C. 206).
May include any recreational trail funded with TA or RTP funds.
Must report actual expenses of RTP Administrative funds, if used.
Must report actual expenses of RTP education funds, if used.</t>
    </r>
  </si>
  <si>
    <r>
      <t xml:space="preserve">Safe Routes to School. </t>
    </r>
    <r>
      <rPr>
        <sz val="10"/>
        <color theme="1"/>
        <rFont val="Calibri"/>
        <family val="2"/>
        <scheme val="minor"/>
      </rPr>
      <t>23 U.S.C. 133(h)(3)(B) and 23 U.S.C. 208 [and former 23 U.S.C. 213(b)(3) (2012)].
SRTS Coordinator
Infrastructure
Noninfrastructure</t>
    </r>
  </si>
  <si>
    <r>
      <t>Other (describe under Additional Information)</t>
    </r>
    <r>
      <rPr>
        <sz val="10"/>
        <color theme="1"/>
        <rFont val="Calibri"/>
        <family val="2"/>
        <scheme val="minor"/>
      </rPr>
      <t xml:space="preserve">
This category is for projects that are not plausibly eligible under any eligible category above.
* Inventory, control, or removal of outdoor advertising. Former 23 U.S.C. 101(a)(29)(E)(i) (2012).
* Projects for planning, designing, or constructing boulevards and other roadways largely in the right-of-way of former Interstate System routes or other divided highways. Former 23 U.S.C. 213(b)(4) (2012).
* Other eligible (explain how the project is eligible under TA Set-Aside statutory authority)</t>
    </r>
  </si>
  <si>
    <r>
      <t>Pedestrian and Bicycle Facilities</t>
    </r>
    <r>
      <rPr>
        <sz val="10"/>
        <color theme="1"/>
        <rFont val="Calibri"/>
        <family val="2"/>
        <scheme val="minor"/>
      </rPr>
      <t xml:space="preserve">
* Construction, planning, and design of on-road and off-road trail facilities for pedestrians, bicyclists, and other nonmotorized forms of transportation, including sidewalks, bicycle infrastructure, pedestrian and bicycle signals, traffic calming techniques, lighting and other safety-related infrastructure, and transportation projects to achieve compliance with the Americans with Disabilities Act of 1990 (42 U.S.C. 12101 et seq.). Former 23 U.S.C. 101(a)(29)(A) (2012).
* Construction, planning, and design of infrastructure-related projects and systems that will provide safe routes for non-drivers, including children, older adults, and individuals with disabilities to access daily needs. Former 23 U.S.C. 101(a)(29)(B) (2012).
* Conversion and use of abandoned railroad corridors for trails for pedestrians, bicyclists, or other nonmotorized transportation users. Former 23 U.S.C. 101(a)(29)C) (2012).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</si>
</sst>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quot;$&quot;#,##0"/>
    <numFmt numFmtId="165" formatCode="&quot;$&quot;#,##0.00"/>
    <numFmt numFmtId="166" formatCode="#,##0;[Red]#,##0"/>
    <numFmt numFmtId="167" formatCode="0.000000%"/>
    <numFmt numFmtId="168" formatCode="&quot;$&quot;#,##0.00000"/>
    <numFmt numFmtId="169" formatCode="0.00000%"/>
  </numFmts>
  <fonts count="26" x14ac:knownFonts="1">
    <font>
      <sz val="11"/>
      <color theme="1"/>
      <name val="Calibri"/>
      <family val="2"/>
      <scheme val="minor"/>
    </font>
    <font>
      <sz val="11"/>
      <color theme="1"/>
      <name val="Calibri"/>
      <family val="2"/>
      <scheme val="minor"/>
    </font>
    <font>
      <b/>
      <sz val="15"/>
      <color theme="3"/>
      <name val="Calibri"/>
      <family val="2"/>
      <scheme val="minor"/>
    </font>
    <font>
      <sz val="11"/>
      <color rgb="FFFF000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9"/>
      <color theme="1"/>
      <name val="Calibri"/>
      <family val="2"/>
      <scheme val="minor"/>
    </font>
    <font>
      <b/>
      <sz val="16"/>
      <color theme="1"/>
      <name val="Calibri"/>
      <family val="2"/>
      <scheme val="minor"/>
    </font>
    <font>
      <b/>
      <sz val="12"/>
      <color theme="1"/>
      <name val="Calibri"/>
      <family val="2"/>
      <scheme val="minor"/>
    </font>
    <font>
      <b/>
      <sz val="12"/>
      <name val="Calibri"/>
      <family val="2"/>
      <scheme val="minor"/>
    </font>
    <font>
      <b/>
      <sz val="10"/>
      <name val="Calibri"/>
      <family val="2"/>
      <scheme val="minor"/>
    </font>
    <font>
      <sz val="10"/>
      <name val="Calibri"/>
      <family val="2"/>
      <scheme val="minor"/>
    </font>
    <font>
      <b/>
      <sz val="9"/>
      <color theme="1"/>
      <name val="Calibri"/>
      <family val="2"/>
      <scheme val="minor"/>
    </font>
    <font>
      <b/>
      <i/>
      <sz val="9"/>
      <color theme="1"/>
      <name val="Calibri"/>
      <family val="2"/>
      <scheme val="minor"/>
    </font>
    <font>
      <b/>
      <sz val="9"/>
      <name val="Calibri"/>
      <family val="2"/>
      <scheme val="minor"/>
    </font>
    <font>
      <sz val="9"/>
      <name val="Calibri"/>
      <family val="2"/>
      <scheme val="minor"/>
    </font>
    <font>
      <sz val="9"/>
      <color rgb="FFFF0000"/>
      <name val="Calibri"/>
      <family val="2"/>
      <scheme val="minor"/>
    </font>
    <font>
      <i/>
      <sz val="9"/>
      <color theme="1"/>
      <name val="Calibri"/>
      <family val="2"/>
      <scheme val="minor"/>
    </font>
    <font>
      <b/>
      <sz val="9"/>
      <color rgb="FFFF0000"/>
      <name val="Calibri"/>
      <family val="2"/>
      <scheme val="minor"/>
    </font>
    <font>
      <sz val="8"/>
      <color rgb="FFFF0000"/>
      <name val="Calibri"/>
      <family val="2"/>
      <scheme val="minor"/>
    </font>
    <font>
      <b/>
      <sz val="8"/>
      <color rgb="FFFF0000"/>
      <name val="Calibri"/>
      <family val="2"/>
      <scheme val="minor"/>
    </font>
    <font>
      <b/>
      <sz val="8"/>
      <color theme="1"/>
      <name val="Calibri"/>
      <family val="2"/>
      <scheme val="minor"/>
    </font>
    <font>
      <sz val="8"/>
      <name val="Calibri"/>
      <family val="2"/>
      <scheme val="minor"/>
    </font>
    <font>
      <b/>
      <sz val="8"/>
      <color rgb="FF212529"/>
      <name val="Arial"/>
      <family val="2"/>
    </font>
    <font>
      <sz val="8"/>
      <color rgb="FF212529"/>
      <name val="Arial"/>
      <family val="2"/>
    </font>
  </fonts>
  <fills count="2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92D05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9" tint="0.59996337778862885"/>
        <bgColor indexed="64"/>
      </patternFill>
    </fill>
    <fill>
      <patternFill patternType="solid">
        <fgColor rgb="FFEEEEEE"/>
        <bgColor indexed="64"/>
      </patternFill>
    </fill>
    <fill>
      <patternFill patternType="solid">
        <fgColor rgb="FFFFFFFF"/>
        <bgColor indexed="64"/>
      </patternFill>
    </fill>
    <fill>
      <patternFill patternType="solid">
        <fgColor theme="0"/>
        <bgColor indexed="64"/>
      </patternFill>
    </fill>
  </fills>
  <borders count="48">
    <border>
      <left/>
      <right/>
      <top/>
      <bottom/>
      <diagonal/>
    </border>
    <border>
      <left/>
      <right/>
      <top/>
      <bottom style="thick">
        <color theme="4"/>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bottom style="medium">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top style="thick">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ck">
        <color auto="1"/>
      </left>
      <right style="thin">
        <color auto="1"/>
      </right>
      <top/>
      <bottom style="thin">
        <color auto="1"/>
      </bottom>
      <diagonal/>
    </border>
    <border>
      <left style="medium">
        <color rgb="FFDEE2E6"/>
      </left>
      <right style="medium">
        <color rgb="FFDEE2E6"/>
      </right>
      <top style="medium">
        <color rgb="FFDEE2E6"/>
      </top>
      <bottom/>
      <diagonal/>
    </border>
    <border>
      <left style="medium">
        <color rgb="FFDEE2E6"/>
      </left>
      <right/>
      <top style="medium">
        <color rgb="FFDEE2E6"/>
      </top>
      <bottom/>
      <diagonal/>
    </border>
    <border>
      <left/>
      <right/>
      <top style="medium">
        <color rgb="FFDEE2E6"/>
      </top>
      <bottom/>
      <diagonal/>
    </border>
    <border>
      <left/>
      <right style="medium">
        <color rgb="FFDEE2E6"/>
      </right>
      <top style="medium">
        <color rgb="FFDEE2E6"/>
      </top>
      <bottom/>
      <diagonal/>
    </border>
    <border>
      <left style="medium">
        <color rgb="FFDEE2E6"/>
      </left>
      <right style="medium">
        <color rgb="FFDEE2E6"/>
      </right>
      <top/>
      <bottom/>
      <diagonal/>
    </border>
    <border>
      <left style="medium">
        <color rgb="FFDEE2E6"/>
      </left>
      <right/>
      <top/>
      <bottom/>
      <diagonal/>
    </border>
    <border>
      <left/>
      <right style="medium">
        <color rgb="FFDEE2E6"/>
      </right>
      <top/>
      <bottom/>
      <diagonal/>
    </border>
    <border>
      <left style="medium">
        <color rgb="FFDEE2E6"/>
      </left>
      <right/>
      <top/>
      <bottom style="medium">
        <color rgb="FFDEE2E6"/>
      </bottom>
      <diagonal/>
    </border>
    <border>
      <left/>
      <right/>
      <top/>
      <bottom style="medium">
        <color rgb="FFDEE2E6"/>
      </bottom>
      <diagonal/>
    </border>
    <border>
      <left/>
      <right style="medium">
        <color rgb="FFDEE2E6"/>
      </right>
      <top/>
      <bottom style="medium">
        <color rgb="FFDEE2E6"/>
      </bottom>
      <diagonal/>
    </border>
    <border>
      <left style="medium">
        <color rgb="FFDEE2E6"/>
      </left>
      <right style="medium">
        <color rgb="FFDEE2E6"/>
      </right>
      <top/>
      <bottom style="medium">
        <color rgb="FFDEE2E6"/>
      </bottom>
      <diagonal/>
    </border>
    <border>
      <left style="medium">
        <color rgb="FFDEE2E6"/>
      </left>
      <right style="medium">
        <color rgb="FFDEE2E6"/>
      </right>
      <top style="medium">
        <color rgb="FFDEE2E6"/>
      </top>
      <bottom style="medium">
        <color rgb="FFDEE2E6"/>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cellStyleXfs>
  <cellXfs count="568">
    <xf numFmtId="0" fontId="0" fillId="0" borderId="0" xfId="0"/>
    <xf numFmtId="0" fontId="6" fillId="0" borderId="0" xfId="0" applyFont="1"/>
    <xf numFmtId="0" fontId="5" fillId="2" borderId="2" xfId="0" applyFont="1" applyFill="1" applyBorder="1" applyAlignment="1">
      <alignment horizontal="left" vertical="top" wrapText="1"/>
    </xf>
    <xf numFmtId="0" fontId="5" fillId="3" borderId="2"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5" borderId="2" xfId="0" applyFont="1" applyFill="1" applyBorder="1" applyAlignment="1">
      <alignment horizontal="left" vertical="top" wrapText="1"/>
    </xf>
    <xf numFmtId="0" fontId="6" fillId="6" borderId="2" xfId="0" applyFont="1" applyFill="1" applyBorder="1" applyAlignment="1">
      <alignment horizontal="left" vertical="top" wrapText="1"/>
    </xf>
    <xf numFmtId="0" fontId="5" fillId="7" borderId="2" xfId="0" applyFont="1" applyFill="1" applyBorder="1" applyAlignment="1">
      <alignment horizontal="left" vertical="top" wrapText="1"/>
    </xf>
    <xf numFmtId="0" fontId="5" fillId="8" borderId="2" xfId="0" applyFont="1" applyFill="1" applyBorder="1" applyAlignment="1">
      <alignment horizontal="left" vertical="top" wrapText="1"/>
    </xf>
    <xf numFmtId="0" fontId="5" fillId="9" borderId="2" xfId="0" applyFont="1" applyFill="1" applyBorder="1" applyAlignment="1">
      <alignment horizontal="left" vertical="top" wrapText="1"/>
    </xf>
    <xf numFmtId="0" fontId="5" fillId="10" borderId="2" xfId="0" applyFont="1" applyFill="1" applyBorder="1" applyAlignment="1">
      <alignment horizontal="left" vertical="top" wrapText="1"/>
    </xf>
    <xf numFmtId="0" fontId="5" fillId="11" borderId="3" xfId="0" applyFont="1" applyFill="1" applyBorder="1" applyAlignment="1">
      <alignment wrapText="1"/>
    </xf>
    <xf numFmtId="0" fontId="7" fillId="0" borderId="0" xfId="0" quotePrefix="1" applyFont="1" applyAlignment="1">
      <alignment horizontal="right" vertical="center"/>
    </xf>
    <xf numFmtId="0" fontId="8"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left" vertical="center"/>
    </xf>
    <xf numFmtId="49" fontId="9" fillId="0" borderId="0" xfId="0" applyNumberFormat="1" applyFont="1" applyAlignment="1">
      <alignment vertical="center"/>
    </xf>
    <xf numFmtId="164" fontId="0" fillId="0" borderId="0" xfId="0" applyNumberFormat="1" applyAlignment="1">
      <alignment vertical="center"/>
    </xf>
    <xf numFmtId="0" fontId="9" fillId="0" borderId="4" xfId="0" applyFont="1" applyBorder="1" applyAlignment="1">
      <alignment vertical="center"/>
    </xf>
    <xf numFmtId="164" fontId="9" fillId="0" borderId="5" xfId="0" applyNumberFormat="1" applyFont="1" applyBorder="1" applyAlignment="1">
      <alignment vertical="center"/>
    </xf>
    <xf numFmtId="166" fontId="9" fillId="0" borderId="6" xfId="0" applyNumberFormat="1" applyFont="1" applyBorder="1" applyAlignment="1">
      <alignment vertical="center"/>
    </xf>
    <xf numFmtId="0" fontId="9" fillId="0" borderId="7" xfId="0" applyFont="1" applyBorder="1" applyAlignment="1">
      <alignment vertical="center"/>
    </xf>
    <xf numFmtId="164" fontId="9" fillId="0" borderId="8" xfId="0" applyNumberFormat="1" applyFont="1" applyBorder="1" applyAlignment="1">
      <alignment vertical="center"/>
    </xf>
    <xf numFmtId="0" fontId="9" fillId="0" borderId="8" xfId="0" applyFont="1" applyBorder="1" applyAlignment="1">
      <alignment vertical="center"/>
    </xf>
    <xf numFmtId="1" fontId="9" fillId="0" borderId="9" xfId="0" applyNumberFormat="1" applyFont="1" applyBorder="1" applyAlignment="1">
      <alignment vertical="center"/>
    </xf>
    <xf numFmtId="0" fontId="9" fillId="0" borderId="10" xfId="0" applyFont="1" applyBorder="1" applyAlignment="1">
      <alignment vertical="center"/>
    </xf>
    <xf numFmtId="0" fontId="9" fillId="0" borderId="11" xfId="0" applyFont="1" applyBorder="1" applyAlignment="1">
      <alignment vertical="center"/>
    </xf>
    <xf numFmtId="0" fontId="5" fillId="3" borderId="13" xfId="0" applyFont="1" applyFill="1" applyBorder="1" applyAlignment="1">
      <alignment horizontal="center" vertical="center" wrapText="1"/>
    </xf>
    <xf numFmtId="166" fontId="5" fillId="3" borderId="14" xfId="0" applyNumberFormat="1" applyFont="1" applyFill="1" applyBorder="1" applyAlignment="1">
      <alignment horizontal="center" vertical="center" wrapText="1"/>
    </xf>
    <xf numFmtId="164" fontId="5" fillId="3" borderId="14" xfId="0" applyNumberFormat="1"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6" fillId="0" borderId="0" xfId="0" applyFont="1" applyAlignment="1">
      <alignment vertical="center"/>
    </xf>
    <xf numFmtId="0" fontId="6" fillId="0" borderId="0" xfId="0" applyFont="1" applyAlignment="1">
      <alignment horizontal="left" vertical="center"/>
    </xf>
    <xf numFmtId="165" fontId="6" fillId="2" borderId="16" xfId="1" applyNumberFormat="1" applyFont="1" applyFill="1" applyBorder="1" applyAlignment="1">
      <alignment vertical="center" wrapText="1"/>
    </xf>
    <xf numFmtId="166" fontId="6" fillId="2" borderId="17" xfId="0" applyNumberFormat="1" applyFont="1" applyFill="1" applyBorder="1" applyAlignment="1">
      <alignment horizontal="right" vertical="center" wrapText="1"/>
    </xf>
    <xf numFmtId="165" fontId="6" fillId="9" borderId="19" xfId="0" applyNumberFormat="1" applyFont="1" applyFill="1" applyBorder="1" applyAlignment="1">
      <alignment vertical="center" wrapText="1"/>
    </xf>
    <xf numFmtId="166" fontId="6" fillId="9" borderId="20" xfId="0" applyNumberFormat="1" applyFont="1" applyFill="1" applyBorder="1" applyAlignment="1">
      <alignment horizontal="right" vertical="center" wrapText="1"/>
    </xf>
    <xf numFmtId="165" fontId="6" fillId="4" borderId="19" xfId="0" applyNumberFormat="1" applyFont="1" applyFill="1" applyBorder="1" applyAlignment="1">
      <alignment vertical="center" wrapText="1"/>
    </xf>
    <xf numFmtId="1" fontId="6" fillId="4" borderId="20" xfId="0" applyNumberFormat="1" applyFont="1" applyFill="1" applyBorder="1" applyAlignment="1">
      <alignment horizontal="right" vertical="center" wrapText="1"/>
    </xf>
    <xf numFmtId="165" fontId="6" fillId="5" borderId="19" xfId="1" applyNumberFormat="1" applyFont="1" applyFill="1" applyBorder="1" applyAlignment="1">
      <alignment vertical="center" wrapText="1"/>
    </xf>
    <xf numFmtId="1" fontId="6" fillId="5" borderId="20" xfId="1" applyNumberFormat="1" applyFont="1" applyFill="1" applyBorder="1" applyAlignment="1">
      <alignment horizontal="right" vertical="center" wrapText="1"/>
    </xf>
    <xf numFmtId="165" fontId="6" fillId="12" borderId="19" xfId="1" applyNumberFormat="1" applyFont="1" applyFill="1" applyBorder="1" applyAlignment="1">
      <alignment vertical="center" wrapText="1"/>
    </xf>
    <xf numFmtId="1" fontId="6" fillId="12" borderId="20" xfId="1" applyNumberFormat="1" applyFont="1" applyFill="1" applyBorder="1" applyAlignment="1">
      <alignment horizontal="right" vertical="center" wrapText="1"/>
    </xf>
    <xf numFmtId="165" fontId="6" fillId="7" borderId="19" xfId="1" applyNumberFormat="1" applyFont="1" applyFill="1" applyBorder="1" applyAlignment="1">
      <alignment vertical="center" wrapText="1"/>
    </xf>
    <xf numFmtId="1" fontId="6" fillId="7" borderId="20" xfId="1" applyNumberFormat="1" applyFont="1" applyFill="1" applyBorder="1" applyAlignment="1">
      <alignment horizontal="right" vertical="center" wrapText="1"/>
    </xf>
    <xf numFmtId="165" fontId="12" fillId="13" borderId="19" xfId="1" applyNumberFormat="1" applyFont="1" applyFill="1" applyBorder="1" applyAlignment="1">
      <alignment vertical="center" wrapText="1"/>
    </xf>
    <xf numFmtId="1" fontId="12" fillId="13" borderId="20" xfId="1" applyNumberFormat="1" applyFont="1" applyFill="1" applyBorder="1" applyAlignment="1">
      <alignment horizontal="right" vertical="center" wrapText="1"/>
    </xf>
    <xf numFmtId="165" fontId="6" fillId="9" borderId="19" xfId="1" applyNumberFormat="1" applyFont="1" applyFill="1" applyBorder="1" applyAlignment="1">
      <alignment vertical="center" wrapText="1"/>
    </xf>
    <xf numFmtId="1" fontId="6" fillId="9" borderId="20" xfId="1" applyNumberFormat="1" applyFont="1" applyFill="1" applyBorder="1" applyAlignment="1">
      <alignment horizontal="right" vertical="center" wrapText="1"/>
    </xf>
    <xf numFmtId="165" fontId="6" fillId="14" borderId="19" xfId="1" applyNumberFormat="1" applyFont="1" applyFill="1" applyBorder="1" applyAlignment="1">
      <alignment vertical="center" wrapText="1"/>
    </xf>
    <xf numFmtId="1" fontId="6" fillId="14" borderId="20" xfId="1" applyNumberFormat="1" applyFont="1" applyFill="1" applyBorder="1" applyAlignment="1">
      <alignment horizontal="right" vertical="center" wrapText="1"/>
    </xf>
    <xf numFmtId="165" fontId="6" fillId="15" borderId="22" xfId="1" applyNumberFormat="1" applyFont="1" applyFill="1" applyBorder="1" applyAlignment="1">
      <alignment vertical="center" wrapText="1"/>
    </xf>
    <xf numFmtId="1" fontId="6" fillId="15" borderId="23" xfId="1" applyNumberFormat="1" applyFont="1" applyFill="1" applyBorder="1" applyAlignment="1">
      <alignment horizontal="right" vertical="center" wrapText="1"/>
    </xf>
    <xf numFmtId="0" fontId="6" fillId="15" borderId="23" xfId="0" applyFont="1" applyFill="1" applyBorder="1" applyAlignment="1">
      <alignment horizontal="right" vertical="center" wrapText="1"/>
    </xf>
    <xf numFmtId="0" fontId="6" fillId="0" borderId="0" xfId="0" applyFont="1" applyAlignment="1">
      <alignment horizontal="right" vertical="center"/>
    </xf>
    <xf numFmtId="0" fontId="5" fillId="3" borderId="25" xfId="0" applyFont="1" applyFill="1" applyBorder="1" applyAlignment="1">
      <alignment horizontal="center" vertical="center" wrapText="1"/>
    </xf>
    <xf numFmtId="166" fontId="5" fillId="3" borderId="26" xfId="0" applyNumberFormat="1" applyFont="1" applyFill="1" applyBorder="1" applyAlignment="1">
      <alignment horizontal="center" vertical="center" wrapText="1"/>
    </xf>
    <xf numFmtId="164" fontId="5" fillId="3" borderId="26" xfId="0" applyNumberFormat="1" applyFont="1" applyFill="1" applyBorder="1" applyAlignment="1">
      <alignment horizontal="center" vertical="center" wrapText="1"/>
    </xf>
    <xf numFmtId="0" fontId="5" fillId="3" borderId="26"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7" fillId="0" borderId="0" xfId="0" applyFont="1" applyAlignment="1">
      <alignment vertical="center"/>
    </xf>
    <xf numFmtId="165" fontId="13" fillId="2" borderId="28" xfId="1" applyNumberFormat="1" applyFont="1" applyFill="1" applyBorder="1" applyAlignment="1">
      <alignment vertical="center" wrapText="1"/>
    </xf>
    <xf numFmtId="0" fontId="13" fillId="2" borderId="29" xfId="0" applyFont="1" applyFill="1" applyBorder="1" applyAlignment="1">
      <alignment horizontal="right" vertical="center"/>
    </xf>
    <xf numFmtId="165" fontId="13" fillId="2" borderId="29" xfId="0" applyNumberFormat="1" applyFont="1" applyFill="1" applyBorder="1" applyAlignment="1">
      <alignment horizontal="right" vertical="center"/>
    </xf>
    <xf numFmtId="0" fontId="13" fillId="2" borderId="29" xfId="0" applyFont="1" applyFill="1" applyBorder="1" applyAlignment="1">
      <alignment horizontal="center" vertical="center"/>
    </xf>
    <xf numFmtId="0" fontId="13" fillId="2" borderId="29" xfId="0" applyFont="1" applyFill="1" applyBorder="1" applyAlignment="1">
      <alignment horizontal="left" vertical="center" wrapText="1"/>
    </xf>
    <xf numFmtId="0" fontId="13" fillId="2" borderId="30" xfId="0" applyFont="1" applyFill="1" applyBorder="1" applyAlignment="1">
      <alignment horizontal="left" vertical="center" wrapText="1"/>
    </xf>
    <xf numFmtId="165" fontId="7" fillId="2" borderId="31" xfId="1" applyNumberFormat="1" applyFont="1" applyFill="1" applyBorder="1" applyAlignment="1">
      <alignment vertical="center" wrapText="1"/>
    </xf>
    <xf numFmtId="0" fontId="7" fillId="2" borderId="17" xfId="0" applyFont="1" applyFill="1" applyBorder="1" applyAlignment="1">
      <alignment horizontal="right" vertical="center"/>
    </xf>
    <xf numFmtId="165" fontId="7" fillId="2" borderId="17" xfId="0" applyNumberFormat="1" applyFont="1" applyFill="1" applyBorder="1" applyAlignment="1">
      <alignment horizontal="right" vertical="center"/>
    </xf>
    <xf numFmtId="0" fontId="7" fillId="2" borderId="17" xfId="0" applyFont="1" applyFill="1" applyBorder="1" applyAlignment="1">
      <alignment horizontal="center" vertical="center"/>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20" xfId="0" applyFont="1" applyFill="1" applyBorder="1" applyAlignment="1">
      <alignment horizontal="right" vertical="center"/>
    </xf>
    <xf numFmtId="165" fontId="7" fillId="2" borderId="20" xfId="0" applyNumberFormat="1" applyFont="1" applyFill="1" applyBorder="1" applyAlignment="1">
      <alignment horizontal="right" vertical="center"/>
    </xf>
    <xf numFmtId="0" fontId="7" fillId="2" borderId="20" xfId="0" applyFont="1" applyFill="1" applyBorder="1" applyAlignment="1">
      <alignment horizontal="center" vertical="center"/>
    </xf>
    <xf numFmtId="165" fontId="7" fillId="2" borderId="20" xfId="0" applyNumberFormat="1" applyFont="1" applyFill="1" applyBorder="1" applyAlignment="1">
      <alignment vertical="center"/>
    </xf>
    <xf numFmtId="0" fontId="7" fillId="2" borderId="20" xfId="0" applyFont="1" applyFill="1" applyBorder="1" applyAlignment="1">
      <alignment horizontal="left" vertical="center" wrapText="1"/>
    </xf>
    <xf numFmtId="0" fontId="7" fillId="2" borderId="21" xfId="0" applyFont="1" applyFill="1" applyBorder="1" applyAlignment="1">
      <alignment horizontal="left" vertical="center" wrapText="1"/>
    </xf>
    <xf numFmtId="165" fontId="13" fillId="9" borderId="28" xfId="0" applyNumberFormat="1" applyFont="1" applyFill="1" applyBorder="1" applyAlignment="1">
      <alignment vertical="center" wrapText="1"/>
    </xf>
    <xf numFmtId="0" fontId="13" fillId="9" borderId="29" xfId="0" applyFont="1" applyFill="1" applyBorder="1" applyAlignment="1">
      <alignment horizontal="right" vertical="center"/>
    </xf>
    <xf numFmtId="165" fontId="13" fillId="9" borderId="29" xfId="0" applyNumberFormat="1" applyFont="1" applyFill="1" applyBorder="1" applyAlignment="1">
      <alignment horizontal="right" vertical="center"/>
    </xf>
    <xf numFmtId="0" fontId="13" fillId="9" borderId="29" xfId="0" applyFont="1" applyFill="1" applyBorder="1" applyAlignment="1">
      <alignment horizontal="center" vertical="center"/>
    </xf>
    <xf numFmtId="0" fontId="13" fillId="9" borderId="29" xfId="0" applyFont="1" applyFill="1" applyBorder="1" applyAlignment="1">
      <alignment horizontal="left" vertical="center" wrapText="1"/>
    </xf>
    <xf numFmtId="0" fontId="13" fillId="9" borderId="30" xfId="0" applyFont="1" applyFill="1" applyBorder="1" applyAlignment="1">
      <alignment horizontal="left" vertical="center" wrapText="1"/>
    </xf>
    <xf numFmtId="165" fontId="7" fillId="9" borderId="31" xfId="0" applyNumberFormat="1" applyFont="1" applyFill="1" applyBorder="1" applyAlignment="1">
      <alignment vertical="center" wrapText="1"/>
    </xf>
    <xf numFmtId="0" fontId="7" fillId="9" borderId="20" xfId="0" applyFont="1" applyFill="1" applyBorder="1" applyAlignment="1">
      <alignment horizontal="right" vertical="center"/>
    </xf>
    <xf numFmtId="165" fontId="7" fillId="9" borderId="20" xfId="0" applyNumberFormat="1" applyFont="1" applyFill="1" applyBorder="1" applyAlignment="1">
      <alignment horizontal="right" vertical="center"/>
    </xf>
    <xf numFmtId="0" fontId="7" fillId="9" borderId="20" xfId="0" applyFont="1" applyFill="1" applyBorder="1" applyAlignment="1">
      <alignment horizontal="center" vertical="center"/>
    </xf>
    <xf numFmtId="165" fontId="7" fillId="9" borderId="20" xfId="0" applyNumberFormat="1" applyFont="1" applyFill="1" applyBorder="1" applyAlignment="1">
      <alignment vertical="center"/>
    </xf>
    <xf numFmtId="0" fontId="7" fillId="9" borderId="20" xfId="0" applyFont="1" applyFill="1" applyBorder="1" applyAlignment="1">
      <alignment horizontal="left" vertical="center" wrapText="1"/>
    </xf>
    <xf numFmtId="0" fontId="7" fillId="9" borderId="21" xfId="0" applyFont="1" applyFill="1" applyBorder="1" applyAlignment="1">
      <alignment horizontal="left" vertical="center" wrapText="1"/>
    </xf>
    <xf numFmtId="165" fontId="13" fillId="4" borderId="28" xfId="0" applyNumberFormat="1" applyFont="1" applyFill="1" applyBorder="1" applyAlignment="1">
      <alignment vertical="center" wrapText="1"/>
    </xf>
    <xf numFmtId="0" fontId="13" fillId="4" borderId="29" xfId="0" applyFont="1" applyFill="1" applyBorder="1" applyAlignment="1">
      <alignment horizontal="right" vertical="center"/>
    </xf>
    <xf numFmtId="165" fontId="13" fillId="4" borderId="29" xfId="0" applyNumberFormat="1" applyFont="1" applyFill="1" applyBorder="1" applyAlignment="1">
      <alignment horizontal="right" vertical="center"/>
    </xf>
    <xf numFmtId="0" fontId="13" fillId="4" borderId="29" xfId="0" applyFont="1" applyFill="1" applyBorder="1" applyAlignment="1">
      <alignment horizontal="center" vertical="center"/>
    </xf>
    <xf numFmtId="0" fontId="13" fillId="4" borderId="29" xfId="0" applyFont="1" applyFill="1" applyBorder="1" applyAlignment="1">
      <alignment horizontal="left" vertical="center" wrapText="1"/>
    </xf>
    <xf numFmtId="0" fontId="13" fillId="4" borderId="30" xfId="0" applyFont="1" applyFill="1" applyBorder="1" applyAlignment="1">
      <alignment horizontal="left" vertical="center" wrapText="1"/>
    </xf>
    <xf numFmtId="165" fontId="7" fillId="4" borderId="31" xfId="0" applyNumberFormat="1" applyFont="1" applyFill="1" applyBorder="1" applyAlignment="1">
      <alignment vertical="center" wrapText="1"/>
    </xf>
    <xf numFmtId="0" fontId="7" fillId="4" borderId="20" xfId="0" applyFont="1" applyFill="1" applyBorder="1" applyAlignment="1">
      <alignment horizontal="right" vertical="center"/>
    </xf>
    <xf numFmtId="165" fontId="7" fillId="4" borderId="20" xfId="0" applyNumberFormat="1" applyFont="1" applyFill="1" applyBorder="1" applyAlignment="1">
      <alignment horizontal="right" vertical="center"/>
    </xf>
    <xf numFmtId="0" fontId="7" fillId="4" borderId="20" xfId="0" applyFont="1" applyFill="1" applyBorder="1" applyAlignment="1">
      <alignment horizontal="center" vertical="center"/>
    </xf>
    <xf numFmtId="165" fontId="7" fillId="4" borderId="20" xfId="0" applyNumberFormat="1" applyFont="1" applyFill="1" applyBorder="1" applyAlignment="1">
      <alignment vertical="center"/>
    </xf>
    <xf numFmtId="0" fontId="7" fillId="4" borderId="20" xfId="0" applyFont="1" applyFill="1" applyBorder="1" applyAlignment="1">
      <alignment horizontal="left" vertical="center" wrapText="1"/>
    </xf>
    <xf numFmtId="0" fontId="7" fillId="4" borderId="21" xfId="0" applyFont="1" applyFill="1" applyBorder="1" applyAlignment="1">
      <alignment horizontal="left" vertical="center" wrapText="1"/>
    </xf>
    <xf numFmtId="165" fontId="13" fillId="5" borderId="28" xfId="1" applyNumberFormat="1" applyFont="1" applyFill="1" applyBorder="1" applyAlignment="1">
      <alignment vertical="center" wrapText="1"/>
    </xf>
    <xf numFmtId="0" fontId="13" fillId="5" borderId="29" xfId="0" applyFont="1" applyFill="1" applyBorder="1" applyAlignment="1">
      <alignment horizontal="right" vertical="center"/>
    </xf>
    <xf numFmtId="165" fontId="13" fillId="5" borderId="29" xfId="0" applyNumberFormat="1" applyFont="1" applyFill="1" applyBorder="1" applyAlignment="1">
      <alignment horizontal="right" vertical="center"/>
    </xf>
    <xf numFmtId="0" fontId="13" fillId="5" borderId="29" xfId="0" applyFont="1" applyFill="1" applyBorder="1" applyAlignment="1">
      <alignment horizontal="center" vertical="center"/>
    </xf>
    <xf numFmtId="0" fontId="13" fillId="5" borderId="29" xfId="0" applyFont="1" applyFill="1" applyBorder="1" applyAlignment="1">
      <alignment horizontal="left" vertical="center" wrapText="1"/>
    </xf>
    <xf numFmtId="0" fontId="13" fillId="5" borderId="30" xfId="0" applyFont="1" applyFill="1" applyBorder="1" applyAlignment="1">
      <alignment horizontal="left" vertical="center" wrapText="1"/>
    </xf>
    <xf numFmtId="165" fontId="7" fillId="5" borderId="31" xfId="1" applyNumberFormat="1" applyFont="1" applyFill="1" applyBorder="1" applyAlignment="1">
      <alignment vertical="center" wrapText="1"/>
    </xf>
    <xf numFmtId="0" fontId="7" fillId="5" borderId="20" xfId="0" applyFont="1" applyFill="1" applyBorder="1" applyAlignment="1">
      <alignment horizontal="right" vertical="center"/>
    </xf>
    <xf numFmtId="165" fontId="7" fillId="5" borderId="20" xfId="0" applyNumberFormat="1" applyFont="1" applyFill="1" applyBorder="1" applyAlignment="1">
      <alignment horizontal="right" vertical="center"/>
    </xf>
    <xf numFmtId="0" fontId="7" fillId="5" borderId="20" xfId="0" applyFont="1" applyFill="1" applyBorder="1" applyAlignment="1">
      <alignment horizontal="center" vertical="center"/>
    </xf>
    <xf numFmtId="165" fontId="7" fillId="5" borderId="20" xfId="0" applyNumberFormat="1" applyFont="1" applyFill="1" applyBorder="1" applyAlignment="1">
      <alignment vertical="center"/>
    </xf>
    <xf numFmtId="0" fontId="7" fillId="5" borderId="20" xfId="0" applyFont="1" applyFill="1" applyBorder="1" applyAlignment="1">
      <alignment horizontal="left" vertical="center" wrapText="1"/>
    </xf>
    <xf numFmtId="0" fontId="7" fillId="5" borderId="21" xfId="0" applyFont="1" applyFill="1" applyBorder="1" applyAlignment="1">
      <alignment horizontal="left" vertical="center" wrapText="1"/>
    </xf>
    <xf numFmtId="165" fontId="13" fillId="16" borderId="28" xfId="1" applyNumberFormat="1" applyFont="1" applyFill="1" applyBorder="1" applyAlignment="1">
      <alignment vertical="center" wrapText="1"/>
    </xf>
    <xf numFmtId="0" fontId="13" fillId="16" borderId="29" xfId="0" applyFont="1" applyFill="1" applyBorder="1" applyAlignment="1">
      <alignment horizontal="right" vertical="center"/>
    </xf>
    <xf numFmtId="165" fontId="13" fillId="16" borderId="29" xfId="0" applyNumberFormat="1" applyFont="1" applyFill="1" applyBorder="1" applyAlignment="1">
      <alignment horizontal="right" vertical="center"/>
    </xf>
    <xf numFmtId="0" fontId="13" fillId="16" borderId="29" xfId="0" applyFont="1" applyFill="1" applyBorder="1" applyAlignment="1">
      <alignment horizontal="center" vertical="center"/>
    </xf>
    <xf numFmtId="0" fontId="13" fillId="16" borderId="29" xfId="0" applyFont="1" applyFill="1" applyBorder="1" applyAlignment="1">
      <alignment horizontal="left" vertical="center" wrapText="1"/>
    </xf>
    <xf numFmtId="0" fontId="13" fillId="16" borderId="30" xfId="0" applyFont="1" applyFill="1" applyBorder="1" applyAlignment="1">
      <alignment horizontal="left" vertical="center" wrapText="1"/>
    </xf>
    <xf numFmtId="165" fontId="7" fillId="16" borderId="31" xfId="1" applyNumberFormat="1" applyFont="1" applyFill="1" applyBorder="1" applyAlignment="1">
      <alignment vertical="center" wrapText="1"/>
    </xf>
    <xf numFmtId="0" fontId="7" fillId="16" borderId="20" xfId="0" applyFont="1" applyFill="1" applyBorder="1" applyAlignment="1">
      <alignment horizontal="right" vertical="center"/>
    </xf>
    <xf numFmtId="165" fontId="7" fillId="16" borderId="20" xfId="0" applyNumberFormat="1" applyFont="1" applyFill="1" applyBorder="1" applyAlignment="1">
      <alignment horizontal="right" vertical="center"/>
    </xf>
    <xf numFmtId="0" fontId="7" fillId="16" borderId="20" xfId="0" applyFont="1" applyFill="1" applyBorder="1" applyAlignment="1">
      <alignment horizontal="center" vertical="center"/>
    </xf>
    <xf numFmtId="165" fontId="7" fillId="16" borderId="20" xfId="0" applyNumberFormat="1" applyFont="1" applyFill="1" applyBorder="1" applyAlignment="1">
      <alignment vertical="center"/>
    </xf>
    <xf numFmtId="0" fontId="7" fillId="16" borderId="20" xfId="0" applyFont="1" applyFill="1" applyBorder="1" applyAlignment="1">
      <alignment horizontal="left" vertical="center" wrapText="1"/>
    </xf>
    <xf numFmtId="0" fontId="7" fillId="16" borderId="21" xfId="0" applyFont="1" applyFill="1" applyBorder="1" applyAlignment="1">
      <alignment horizontal="left" vertical="center" wrapText="1"/>
    </xf>
    <xf numFmtId="165" fontId="7" fillId="6" borderId="31" xfId="1" applyNumberFormat="1" applyFont="1" applyFill="1" applyBorder="1" applyAlignment="1">
      <alignment vertical="center" wrapText="1"/>
    </xf>
    <xf numFmtId="0" fontId="7" fillId="6" borderId="20" xfId="0" applyFont="1" applyFill="1" applyBorder="1" applyAlignment="1">
      <alignment horizontal="right" vertical="center"/>
    </xf>
    <xf numFmtId="165" fontId="7" fillId="6" borderId="20" xfId="0" applyNumberFormat="1" applyFont="1" applyFill="1" applyBorder="1" applyAlignment="1">
      <alignment horizontal="right" vertical="center"/>
    </xf>
    <xf numFmtId="0" fontId="7" fillId="6" borderId="20" xfId="0" applyFont="1" applyFill="1" applyBorder="1" applyAlignment="1">
      <alignment horizontal="center" vertical="center"/>
    </xf>
    <xf numFmtId="165" fontId="7" fillId="6" borderId="20" xfId="0" applyNumberFormat="1" applyFont="1" applyFill="1" applyBorder="1" applyAlignment="1">
      <alignment vertical="center"/>
    </xf>
    <xf numFmtId="0" fontId="7" fillId="6" borderId="20" xfId="0" applyFont="1" applyFill="1" applyBorder="1" applyAlignment="1">
      <alignment horizontal="left" vertical="center" wrapText="1"/>
    </xf>
    <xf numFmtId="0" fontId="7" fillId="6" borderId="21" xfId="0" applyFont="1" applyFill="1" applyBorder="1" applyAlignment="1">
      <alignment horizontal="left" vertical="center" wrapText="1"/>
    </xf>
    <xf numFmtId="165" fontId="13" fillId="7" borderId="28" xfId="1" applyNumberFormat="1" applyFont="1" applyFill="1" applyBorder="1" applyAlignment="1">
      <alignment vertical="center" wrapText="1"/>
    </xf>
    <xf numFmtId="0" fontId="13" fillId="7" borderId="29" xfId="0" applyFont="1" applyFill="1" applyBorder="1" applyAlignment="1">
      <alignment horizontal="right" vertical="center"/>
    </xf>
    <xf numFmtId="165" fontId="13" fillId="7" borderId="29" xfId="0" applyNumberFormat="1" applyFont="1" applyFill="1" applyBorder="1" applyAlignment="1">
      <alignment horizontal="right" vertical="center"/>
    </xf>
    <xf numFmtId="0" fontId="13" fillId="7" borderId="29" xfId="0" applyFont="1" applyFill="1" applyBorder="1" applyAlignment="1">
      <alignment horizontal="center" vertical="center"/>
    </xf>
    <xf numFmtId="0" fontId="13" fillId="7" borderId="29" xfId="0" applyFont="1" applyFill="1" applyBorder="1" applyAlignment="1">
      <alignment horizontal="left" vertical="center" wrapText="1"/>
    </xf>
    <xf numFmtId="0" fontId="13" fillId="7" borderId="30" xfId="0" applyFont="1" applyFill="1" applyBorder="1" applyAlignment="1">
      <alignment horizontal="left" vertical="center" wrapText="1"/>
    </xf>
    <xf numFmtId="165" fontId="7" fillId="7" borderId="31" xfId="1" applyNumberFormat="1" applyFont="1" applyFill="1" applyBorder="1" applyAlignment="1">
      <alignment vertical="center" wrapText="1"/>
    </xf>
    <xf numFmtId="0" fontId="7" fillId="7" borderId="20" xfId="0" applyFont="1" applyFill="1" applyBorder="1" applyAlignment="1">
      <alignment horizontal="right" vertical="center"/>
    </xf>
    <xf numFmtId="165" fontId="7" fillId="7" borderId="20" xfId="0" applyNumberFormat="1" applyFont="1" applyFill="1" applyBorder="1" applyAlignment="1">
      <alignment horizontal="right" vertical="center"/>
    </xf>
    <xf numFmtId="0" fontId="7" fillId="7" borderId="20" xfId="0" applyFont="1" applyFill="1" applyBorder="1" applyAlignment="1">
      <alignment horizontal="center" vertical="center"/>
    </xf>
    <xf numFmtId="165" fontId="7" fillId="7" borderId="20" xfId="0" applyNumberFormat="1" applyFont="1" applyFill="1" applyBorder="1" applyAlignment="1">
      <alignment vertical="center"/>
    </xf>
    <xf numFmtId="0" fontId="7" fillId="7" borderId="20" xfId="0" applyFont="1" applyFill="1" applyBorder="1" applyAlignment="1">
      <alignment horizontal="left" vertical="center" wrapText="1"/>
    </xf>
    <xf numFmtId="0" fontId="7" fillId="7" borderId="21" xfId="0" applyFont="1" applyFill="1" applyBorder="1" applyAlignment="1">
      <alignment horizontal="left" vertical="center" wrapText="1"/>
    </xf>
    <xf numFmtId="165" fontId="15" fillId="13" borderId="28" xfId="1" applyNumberFormat="1" applyFont="1" applyFill="1" applyBorder="1" applyAlignment="1">
      <alignment vertical="center" wrapText="1"/>
    </xf>
    <xf numFmtId="165" fontId="16" fillId="13" borderId="31" xfId="1" applyNumberFormat="1" applyFont="1" applyFill="1" applyBorder="1" applyAlignment="1">
      <alignment vertical="center" wrapText="1"/>
    </xf>
    <xf numFmtId="0" fontId="7" fillId="13" borderId="20" xfId="0" applyFont="1" applyFill="1" applyBorder="1" applyAlignment="1">
      <alignment horizontal="right" vertical="center"/>
    </xf>
    <xf numFmtId="165" fontId="7" fillId="13" borderId="20" xfId="0" applyNumberFormat="1" applyFont="1" applyFill="1" applyBorder="1" applyAlignment="1">
      <alignment horizontal="right" vertical="center"/>
    </xf>
    <xf numFmtId="0" fontId="7" fillId="13" borderId="20" xfId="0" applyFont="1" applyFill="1" applyBorder="1" applyAlignment="1">
      <alignment horizontal="center" vertical="center"/>
    </xf>
    <xf numFmtId="165" fontId="7" fillId="13" borderId="20" xfId="0" applyNumberFormat="1" applyFont="1" applyFill="1" applyBorder="1" applyAlignment="1">
      <alignment vertical="center"/>
    </xf>
    <xf numFmtId="0" fontId="7" fillId="13" borderId="20" xfId="0" applyFont="1" applyFill="1" applyBorder="1" applyAlignment="1">
      <alignment horizontal="left" vertical="center" wrapText="1"/>
    </xf>
    <xf numFmtId="0" fontId="7" fillId="13" borderId="21" xfId="0" applyFont="1" applyFill="1" applyBorder="1" applyAlignment="1">
      <alignment horizontal="left" vertical="center" wrapText="1"/>
    </xf>
    <xf numFmtId="165" fontId="13" fillId="9" borderId="28" xfId="1" applyNumberFormat="1" applyFont="1" applyFill="1" applyBorder="1" applyAlignment="1">
      <alignment vertical="center" wrapText="1"/>
    </xf>
    <xf numFmtId="165" fontId="7" fillId="9" borderId="31" xfId="1" applyNumberFormat="1" applyFont="1" applyFill="1" applyBorder="1" applyAlignment="1">
      <alignment vertical="center" wrapText="1"/>
    </xf>
    <xf numFmtId="165" fontId="7" fillId="9" borderId="32" xfId="1" applyNumberFormat="1" applyFont="1" applyFill="1" applyBorder="1" applyAlignment="1">
      <alignment vertical="center" wrapText="1"/>
    </xf>
    <xf numFmtId="0" fontId="7" fillId="9" borderId="33" xfId="0" applyFont="1" applyFill="1" applyBorder="1" applyAlignment="1">
      <alignment horizontal="right" vertical="center"/>
    </xf>
    <xf numFmtId="165" fontId="7" fillId="9" borderId="33" xfId="0" applyNumberFormat="1" applyFont="1" applyFill="1" applyBorder="1" applyAlignment="1">
      <alignment horizontal="right" vertical="center"/>
    </xf>
    <xf numFmtId="0" fontId="7" fillId="9" borderId="33" xfId="0" applyFont="1" applyFill="1" applyBorder="1" applyAlignment="1">
      <alignment horizontal="center" vertical="center"/>
    </xf>
    <xf numFmtId="165" fontId="7" fillId="9" borderId="33" xfId="0" applyNumberFormat="1" applyFont="1" applyFill="1" applyBorder="1" applyAlignment="1">
      <alignment vertical="center"/>
    </xf>
    <xf numFmtId="0" fontId="7" fillId="9" borderId="33" xfId="0" applyFont="1" applyFill="1" applyBorder="1" applyAlignment="1">
      <alignment horizontal="left" vertical="center" wrapText="1"/>
    </xf>
    <xf numFmtId="0" fontId="7" fillId="9" borderId="34" xfId="0" applyFont="1" applyFill="1" applyBorder="1" applyAlignment="1">
      <alignment horizontal="left" vertical="center" wrapText="1"/>
    </xf>
    <xf numFmtId="165" fontId="13" fillId="10" borderId="28" xfId="1" applyNumberFormat="1" applyFont="1" applyFill="1" applyBorder="1" applyAlignment="1">
      <alignment vertical="center" wrapText="1"/>
    </xf>
    <xf numFmtId="165" fontId="7" fillId="10" borderId="32" xfId="1" applyNumberFormat="1" applyFont="1" applyFill="1" applyBorder="1" applyAlignment="1">
      <alignment vertical="center" wrapText="1"/>
    </xf>
    <xf numFmtId="0" fontId="7" fillId="10" borderId="33" xfId="0" applyFont="1" applyFill="1" applyBorder="1" applyAlignment="1">
      <alignment horizontal="right" vertical="center"/>
    </xf>
    <xf numFmtId="165" fontId="7" fillId="10" borderId="33" xfId="0" applyNumberFormat="1" applyFont="1" applyFill="1" applyBorder="1" applyAlignment="1">
      <alignment horizontal="right" vertical="center"/>
    </xf>
    <xf numFmtId="0" fontId="7" fillId="10" borderId="33" xfId="0" applyFont="1" applyFill="1" applyBorder="1" applyAlignment="1">
      <alignment horizontal="center" vertical="center"/>
    </xf>
    <xf numFmtId="165" fontId="7" fillId="10" borderId="33" xfId="0" applyNumberFormat="1" applyFont="1" applyFill="1" applyBorder="1" applyAlignment="1">
      <alignment vertical="center"/>
    </xf>
    <xf numFmtId="0" fontId="7" fillId="10" borderId="33" xfId="0" applyFont="1" applyFill="1" applyBorder="1" applyAlignment="1">
      <alignment horizontal="left" vertical="center" wrapText="1"/>
    </xf>
    <xf numFmtId="0" fontId="7" fillId="10" borderId="34" xfId="0" applyFont="1" applyFill="1" applyBorder="1" applyAlignment="1">
      <alignment horizontal="left" vertical="center" wrapText="1"/>
    </xf>
    <xf numFmtId="165" fontId="13" fillId="15" borderId="28" xfId="1" applyNumberFormat="1" applyFont="1" applyFill="1" applyBorder="1" applyAlignment="1">
      <alignment vertical="center" wrapText="1"/>
    </xf>
    <xf numFmtId="165" fontId="7" fillId="15" borderId="32" xfId="1" applyNumberFormat="1" applyFont="1" applyFill="1" applyBorder="1" applyAlignment="1">
      <alignment vertical="center" wrapText="1"/>
    </xf>
    <xf numFmtId="0" fontId="7" fillId="15" borderId="33" xfId="0" applyFont="1" applyFill="1" applyBorder="1" applyAlignment="1">
      <alignment horizontal="right" vertical="center"/>
    </xf>
    <xf numFmtId="165" fontId="7" fillId="15" borderId="33" xfId="0" applyNumberFormat="1" applyFont="1" applyFill="1" applyBorder="1" applyAlignment="1">
      <alignment horizontal="right" vertical="center"/>
    </xf>
    <xf numFmtId="0" fontId="7" fillId="15" borderId="33" xfId="0" applyFont="1" applyFill="1" applyBorder="1" applyAlignment="1">
      <alignment horizontal="center" vertical="center"/>
    </xf>
    <xf numFmtId="165" fontId="7" fillId="15" borderId="33" xfId="0" applyNumberFormat="1" applyFont="1" applyFill="1" applyBorder="1" applyAlignment="1">
      <alignment vertical="center"/>
    </xf>
    <xf numFmtId="0" fontId="7" fillId="15" borderId="33" xfId="0" applyFont="1" applyFill="1" applyBorder="1" applyAlignment="1">
      <alignment horizontal="left" vertical="center" wrapText="1"/>
    </xf>
    <xf numFmtId="0" fontId="7" fillId="15" borderId="34" xfId="0" applyFont="1" applyFill="1" applyBorder="1" applyAlignment="1">
      <alignment horizontal="left" vertical="center" wrapText="1"/>
    </xf>
    <xf numFmtId="0" fontId="7" fillId="0" borderId="0" xfId="0" applyFont="1" applyAlignment="1">
      <alignment horizontal="right" vertical="center"/>
    </xf>
    <xf numFmtId="165" fontId="7" fillId="0" borderId="0" xfId="0" applyNumberFormat="1" applyFont="1" applyAlignment="1">
      <alignment horizontal="right" vertical="center"/>
    </xf>
    <xf numFmtId="0" fontId="7" fillId="0" borderId="0" xfId="0" applyFont="1" applyAlignment="1">
      <alignment horizontal="left" vertical="center"/>
    </xf>
    <xf numFmtId="0" fontId="7" fillId="0" borderId="0" xfId="0" applyFont="1" applyAlignment="1">
      <alignment horizontal="center" vertical="center"/>
    </xf>
    <xf numFmtId="165" fontId="7" fillId="0" borderId="0" xfId="0" applyNumberFormat="1" applyFont="1" applyAlignment="1">
      <alignment vertical="center"/>
    </xf>
    <xf numFmtId="0" fontId="7" fillId="0" borderId="0" xfId="0" applyFont="1" applyAlignment="1">
      <alignment horizontal="left" vertical="center" wrapText="1"/>
    </xf>
    <xf numFmtId="0" fontId="0" fillId="0" borderId="0" xfId="0" applyAlignment="1">
      <alignment horizontal="right" vertical="center"/>
    </xf>
    <xf numFmtId="165" fontId="0" fillId="0" borderId="0" xfId="0" applyNumberFormat="1" applyAlignment="1">
      <alignment horizontal="right" vertical="center"/>
    </xf>
    <xf numFmtId="0" fontId="0" fillId="0" borderId="0" xfId="0" applyAlignment="1">
      <alignment horizontal="center" vertical="center"/>
    </xf>
    <xf numFmtId="0" fontId="0" fillId="0" borderId="0" xfId="0" applyAlignment="1">
      <alignment horizontal="left" vertical="center" wrapText="1"/>
    </xf>
    <xf numFmtId="0" fontId="5" fillId="0" borderId="0" xfId="0" applyFont="1" applyAlignment="1">
      <alignment horizontal="left" vertical="center"/>
    </xf>
    <xf numFmtId="167" fontId="6" fillId="0" borderId="0" xfId="2" applyNumberFormat="1" applyFont="1" applyFill="1" applyBorder="1" applyAlignment="1">
      <alignment horizontal="left" vertical="center"/>
    </xf>
    <xf numFmtId="0" fontId="6" fillId="15" borderId="0" xfId="0" applyFont="1" applyFill="1" applyAlignment="1">
      <alignment horizontal="left" vertical="center"/>
    </xf>
    <xf numFmtId="0" fontId="11" fillId="7" borderId="0" xfId="0" applyFont="1" applyFill="1" applyAlignment="1">
      <alignment horizontal="left" vertical="center"/>
    </xf>
    <xf numFmtId="164" fontId="5" fillId="7" borderId="26" xfId="0" applyNumberFormat="1"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9" borderId="2"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6" borderId="2" xfId="0" applyFont="1" applyFill="1" applyBorder="1" applyAlignment="1">
      <alignment horizontal="left" vertical="center" wrapText="1"/>
    </xf>
    <xf numFmtId="0" fontId="7" fillId="7" borderId="2" xfId="0" applyFont="1" applyFill="1" applyBorder="1" applyAlignment="1">
      <alignment horizontal="left" vertical="center" wrapText="1"/>
    </xf>
    <xf numFmtId="0" fontId="13" fillId="13" borderId="29" xfId="0" applyFont="1" applyFill="1" applyBorder="1" applyAlignment="1">
      <alignment horizontal="right" vertical="center"/>
    </xf>
    <xf numFmtId="165" fontId="13" fillId="13" borderId="29" xfId="0" applyNumberFormat="1" applyFont="1" applyFill="1" applyBorder="1" applyAlignment="1">
      <alignment horizontal="right" vertical="center"/>
    </xf>
    <xf numFmtId="0" fontId="13" fillId="13" borderId="29" xfId="0" applyFont="1" applyFill="1" applyBorder="1" applyAlignment="1">
      <alignment horizontal="center" vertical="center"/>
    </xf>
    <xf numFmtId="0" fontId="13" fillId="13" borderId="29" xfId="0" applyFont="1" applyFill="1" applyBorder="1" applyAlignment="1">
      <alignment horizontal="left" vertical="center" wrapText="1"/>
    </xf>
    <xf numFmtId="0" fontId="13" fillId="13" borderId="30" xfId="0" applyFont="1" applyFill="1" applyBorder="1" applyAlignment="1">
      <alignment horizontal="left" vertical="center" wrapText="1"/>
    </xf>
    <xf numFmtId="0" fontId="13" fillId="10" borderId="29" xfId="0" applyFont="1" applyFill="1" applyBorder="1" applyAlignment="1">
      <alignment horizontal="right" vertical="center"/>
    </xf>
    <xf numFmtId="165" fontId="13" fillId="10" borderId="29" xfId="0" applyNumberFormat="1" applyFont="1" applyFill="1" applyBorder="1" applyAlignment="1">
      <alignment horizontal="right" vertical="center"/>
    </xf>
    <xf numFmtId="0" fontId="13" fillId="10" borderId="29" xfId="0" applyFont="1" applyFill="1" applyBorder="1" applyAlignment="1">
      <alignment horizontal="center" vertical="center"/>
    </xf>
    <xf numFmtId="0" fontId="13" fillId="10" borderId="29" xfId="0" applyFont="1" applyFill="1" applyBorder="1" applyAlignment="1">
      <alignment horizontal="left" vertical="center" wrapText="1"/>
    </xf>
    <xf numFmtId="0" fontId="13" fillId="10" borderId="30" xfId="0" applyFont="1" applyFill="1" applyBorder="1" applyAlignment="1">
      <alignment horizontal="left" vertical="center" wrapText="1"/>
    </xf>
    <xf numFmtId="0" fontId="13" fillId="15" borderId="29" xfId="0" applyFont="1" applyFill="1" applyBorder="1" applyAlignment="1">
      <alignment horizontal="right" vertical="center"/>
    </xf>
    <xf numFmtId="165" fontId="13" fillId="15" borderId="29" xfId="0" applyNumberFormat="1" applyFont="1" applyFill="1" applyBorder="1" applyAlignment="1">
      <alignment horizontal="right" vertical="center"/>
    </xf>
    <xf numFmtId="0" fontId="13" fillId="15" borderId="29" xfId="0" applyFont="1" applyFill="1" applyBorder="1" applyAlignment="1">
      <alignment horizontal="center" vertical="center"/>
    </xf>
    <xf numFmtId="0" fontId="13" fillId="15" borderId="29" xfId="0" applyFont="1" applyFill="1" applyBorder="1" applyAlignment="1">
      <alignment horizontal="left" vertical="center" wrapText="1"/>
    </xf>
    <xf numFmtId="0" fontId="13" fillId="15" borderId="30" xfId="0" applyFont="1" applyFill="1" applyBorder="1" applyAlignment="1">
      <alignment horizontal="left" vertical="center" wrapText="1"/>
    </xf>
    <xf numFmtId="165" fontId="7" fillId="15" borderId="31" xfId="1" applyNumberFormat="1" applyFont="1" applyFill="1" applyBorder="1" applyAlignment="1">
      <alignment vertical="center" wrapText="1"/>
    </xf>
    <xf numFmtId="0" fontId="7" fillId="15" borderId="20" xfId="0" applyFont="1" applyFill="1" applyBorder="1" applyAlignment="1">
      <alignment horizontal="right" vertical="center"/>
    </xf>
    <xf numFmtId="165" fontId="7" fillId="15" borderId="20" xfId="0" applyNumberFormat="1" applyFont="1" applyFill="1" applyBorder="1" applyAlignment="1">
      <alignment horizontal="right" vertical="center"/>
    </xf>
    <xf numFmtId="0" fontId="7" fillId="15" borderId="20" xfId="0" applyFont="1" applyFill="1" applyBorder="1" applyAlignment="1">
      <alignment horizontal="center" vertical="center"/>
    </xf>
    <xf numFmtId="165" fontId="7" fillId="15" borderId="20" xfId="0" applyNumberFormat="1" applyFont="1" applyFill="1" applyBorder="1" applyAlignment="1">
      <alignment vertical="center"/>
    </xf>
    <xf numFmtId="0" fontId="7" fillId="15" borderId="20" xfId="0" applyFont="1" applyFill="1" applyBorder="1" applyAlignment="1">
      <alignment horizontal="left" vertical="center" wrapText="1"/>
    </xf>
    <xf numFmtId="0" fontId="7" fillId="15" borderId="2" xfId="0" applyFont="1" applyFill="1" applyBorder="1" applyAlignment="1">
      <alignment horizontal="left" vertical="center" wrapText="1"/>
    </xf>
    <xf numFmtId="165" fontId="16" fillId="13" borderId="35" xfId="1" applyNumberFormat="1" applyFont="1" applyFill="1" applyBorder="1" applyAlignment="1">
      <alignment vertical="center" wrapText="1"/>
    </xf>
    <xf numFmtId="0" fontId="7" fillId="13" borderId="17" xfId="0" applyFont="1" applyFill="1" applyBorder="1" applyAlignment="1">
      <alignment horizontal="right" vertical="center"/>
    </xf>
    <xf numFmtId="165" fontId="7" fillId="13" borderId="17" xfId="0" applyNumberFormat="1" applyFont="1" applyFill="1" applyBorder="1" applyAlignment="1">
      <alignment horizontal="right" vertical="center"/>
    </xf>
    <xf numFmtId="0" fontId="7" fillId="13" borderId="17" xfId="0" applyFont="1" applyFill="1" applyBorder="1" applyAlignment="1">
      <alignment horizontal="center" vertical="center"/>
    </xf>
    <xf numFmtId="0" fontId="7" fillId="13" borderId="17" xfId="0" applyFont="1" applyFill="1" applyBorder="1" applyAlignment="1">
      <alignment horizontal="left" vertical="center" wrapText="1"/>
    </xf>
    <xf numFmtId="0" fontId="7" fillId="13" borderId="18" xfId="0" applyFont="1" applyFill="1" applyBorder="1" applyAlignment="1">
      <alignment horizontal="left" vertical="center" wrapText="1"/>
    </xf>
    <xf numFmtId="0" fontId="4" fillId="0" borderId="0" xfId="0" applyFont="1" applyAlignment="1">
      <alignment vertical="center"/>
    </xf>
    <xf numFmtId="0" fontId="5" fillId="7" borderId="26" xfId="0" applyFont="1" applyFill="1" applyBorder="1" applyAlignment="1">
      <alignment horizontal="center" vertical="center" wrapText="1"/>
    </xf>
    <xf numFmtId="165" fontId="10" fillId="7" borderId="0" xfId="0" applyNumberFormat="1" applyFont="1" applyFill="1" applyAlignment="1">
      <alignment vertical="center"/>
    </xf>
    <xf numFmtId="0" fontId="18" fillId="12" borderId="21" xfId="0" applyFont="1" applyFill="1" applyBorder="1" applyAlignment="1">
      <alignment vertical="center" wrapText="1"/>
    </xf>
    <xf numFmtId="168" fontId="6" fillId="2" borderId="17" xfId="1" applyNumberFormat="1" applyFont="1" applyFill="1" applyBorder="1" applyAlignment="1">
      <alignment vertical="center" wrapText="1"/>
    </xf>
    <xf numFmtId="168" fontId="6" fillId="9" borderId="20" xfId="0" applyNumberFormat="1" applyFont="1" applyFill="1" applyBorder="1" applyAlignment="1">
      <alignment horizontal="right" vertical="center" wrapText="1"/>
    </xf>
    <xf numFmtId="168" fontId="6" fillId="4" borderId="20" xfId="0" applyNumberFormat="1" applyFont="1" applyFill="1" applyBorder="1" applyAlignment="1">
      <alignment horizontal="right" vertical="center" wrapText="1"/>
    </xf>
    <xf numFmtId="168" fontId="6" fillId="5" borderId="20" xfId="1" applyNumberFormat="1" applyFont="1" applyFill="1" applyBorder="1" applyAlignment="1">
      <alignment horizontal="right" vertical="center" wrapText="1"/>
    </xf>
    <xf numFmtId="168" fontId="6" fillId="12" borderId="20" xfId="1" applyNumberFormat="1" applyFont="1" applyFill="1" applyBorder="1" applyAlignment="1">
      <alignment horizontal="right" vertical="center" wrapText="1"/>
    </xf>
    <xf numFmtId="168" fontId="6" fillId="7" borderId="20" xfId="1" applyNumberFormat="1" applyFont="1" applyFill="1" applyBorder="1" applyAlignment="1">
      <alignment horizontal="right" vertical="center" wrapText="1"/>
    </xf>
    <xf numFmtId="168" fontId="12" fillId="13" borderId="20" xfId="1" applyNumberFormat="1" applyFont="1" applyFill="1" applyBorder="1" applyAlignment="1">
      <alignment horizontal="right" vertical="center" wrapText="1"/>
    </xf>
    <xf numFmtId="168" fontId="6" fillId="9" borderId="20" xfId="1" applyNumberFormat="1" applyFont="1" applyFill="1" applyBorder="1" applyAlignment="1">
      <alignment horizontal="right" vertical="center" wrapText="1"/>
    </xf>
    <xf numFmtId="168" fontId="6" fillId="14" borderId="20" xfId="1" applyNumberFormat="1" applyFont="1" applyFill="1" applyBorder="1" applyAlignment="1">
      <alignment horizontal="right" vertical="center" wrapText="1"/>
    </xf>
    <xf numFmtId="168" fontId="6" fillId="15" borderId="23" xfId="1" applyNumberFormat="1" applyFont="1" applyFill="1" applyBorder="1" applyAlignment="1">
      <alignment horizontal="right" vertical="center" wrapText="1"/>
    </xf>
    <xf numFmtId="169" fontId="6" fillId="2" borderId="17" xfId="2" applyNumberFormat="1" applyFont="1" applyFill="1" applyBorder="1" applyAlignment="1">
      <alignment vertical="center" wrapText="1"/>
    </xf>
    <xf numFmtId="169" fontId="6" fillId="9" borderId="20" xfId="2" applyNumberFormat="1" applyFont="1" applyFill="1" applyBorder="1" applyAlignment="1">
      <alignment vertical="center" wrapText="1"/>
    </xf>
    <xf numFmtId="169" fontId="6" fillId="4" borderId="20" xfId="2" applyNumberFormat="1" applyFont="1" applyFill="1" applyBorder="1" applyAlignment="1">
      <alignment vertical="center" wrapText="1"/>
    </xf>
    <xf numFmtId="169" fontId="6" fillId="5" borderId="20" xfId="2" applyNumberFormat="1" applyFont="1" applyFill="1" applyBorder="1" applyAlignment="1">
      <alignment vertical="center" wrapText="1"/>
    </xf>
    <xf numFmtId="169" fontId="6" fillId="12" borderId="20" xfId="2" applyNumberFormat="1" applyFont="1" applyFill="1" applyBorder="1" applyAlignment="1">
      <alignment vertical="center" wrapText="1"/>
    </xf>
    <xf numFmtId="169" fontId="6" fillId="7" borderId="20" xfId="2" applyNumberFormat="1" applyFont="1" applyFill="1" applyBorder="1" applyAlignment="1">
      <alignment vertical="center" wrapText="1"/>
    </xf>
    <xf numFmtId="169" fontId="6" fillId="13" borderId="20" xfId="2" applyNumberFormat="1" applyFont="1" applyFill="1" applyBorder="1" applyAlignment="1">
      <alignment vertical="center" wrapText="1"/>
    </xf>
    <xf numFmtId="169" fontId="6" fillId="14" borderId="20" xfId="2" applyNumberFormat="1" applyFont="1" applyFill="1" applyBorder="1" applyAlignment="1">
      <alignment vertical="center" wrapText="1"/>
    </xf>
    <xf numFmtId="169" fontId="6" fillId="15" borderId="23" xfId="2" applyNumberFormat="1" applyFont="1" applyFill="1" applyBorder="1" applyAlignment="1">
      <alignment vertical="center" wrapText="1"/>
    </xf>
    <xf numFmtId="168" fontId="6" fillId="2" borderId="17" xfId="1" applyNumberFormat="1" applyFont="1" applyFill="1" applyBorder="1" applyAlignment="1">
      <alignment horizontal="right" vertical="center" wrapText="1"/>
    </xf>
    <xf numFmtId="168" fontId="6" fillId="5" borderId="20" xfId="0" applyNumberFormat="1" applyFont="1" applyFill="1" applyBorder="1" applyAlignment="1">
      <alignment horizontal="right" vertical="center" wrapText="1"/>
    </xf>
    <xf numFmtId="168" fontId="6" fillId="12" borderId="20" xfId="0" applyNumberFormat="1" applyFont="1" applyFill="1" applyBorder="1" applyAlignment="1">
      <alignment horizontal="right" vertical="center" wrapText="1"/>
    </xf>
    <xf numFmtId="168" fontId="6" fillId="7" borderId="20" xfId="0" applyNumberFormat="1" applyFont="1" applyFill="1" applyBorder="1" applyAlignment="1">
      <alignment horizontal="right" vertical="center" wrapText="1"/>
    </xf>
    <xf numFmtId="168" fontId="12" fillId="13" borderId="20" xfId="0" applyNumberFormat="1" applyFont="1" applyFill="1" applyBorder="1" applyAlignment="1">
      <alignment horizontal="right" vertical="center" wrapText="1"/>
    </xf>
    <xf numFmtId="168" fontId="6" fillId="14" borderId="20" xfId="0" applyNumberFormat="1" applyFont="1" applyFill="1" applyBorder="1" applyAlignment="1">
      <alignment horizontal="right" vertical="center" wrapText="1"/>
    </xf>
    <xf numFmtId="168" fontId="6" fillId="15" borderId="23" xfId="0" applyNumberFormat="1" applyFont="1" applyFill="1" applyBorder="1" applyAlignment="1">
      <alignment horizontal="right" vertical="center" wrapText="1"/>
    </xf>
    <xf numFmtId="169" fontId="6" fillId="2" borderId="18" xfId="2" applyNumberFormat="1" applyFont="1" applyFill="1" applyBorder="1" applyAlignment="1">
      <alignment vertical="center" wrapText="1"/>
    </xf>
    <xf numFmtId="169" fontId="6" fillId="9" borderId="21" xfId="2" applyNumberFormat="1" applyFont="1" applyFill="1" applyBorder="1" applyAlignment="1">
      <alignment vertical="center" wrapText="1"/>
    </xf>
    <xf numFmtId="169" fontId="6" fillId="4" borderId="21" xfId="2" applyNumberFormat="1" applyFont="1" applyFill="1" applyBorder="1" applyAlignment="1">
      <alignment vertical="center" wrapText="1"/>
    </xf>
    <xf numFmtId="169" fontId="6" fillId="5" borderId="21" xfId="2" applyNumberFormat="1" applyFont="1" applyFill="1" applyBorder="1" applyAlignment="1">
      <alignment vertical="center" wrapText="1"/>
    </xf>
    <xf numFmtId="169" fontId="6" fillId="12" borderId="21" xfId="2" applyNumberFormat="1" applyFont="1" applyFill="1" applyBorder="1" applyAlignment="1">
      <alignment vertical="center" wrapText="1"/>
    </xf>
    <xf numFmtId="169" fontId="6" fillId="7" borderId="21" xfId="2" applyNumberFormat="1" applyFont="1" applyFill="1" applyBorder="1" applyAlignment="1">
      <alignment vertical="center" wrapText="1"/>
    </xf>
    <xf numFmtId="169" fontId="6" fillId="13" borderId="21" xfId="2" applyNumberFormat="1" applyFont="1" applyFill="1" applyBorder="1" applyAlignment="1">
      <alignment vertical="center" wrapText="1"/>
    </xf>
    <xf numFmtId="169" fontId="6" fillId="14" borderId="21" xfId="2" applyNumberFormat="1" applyFont="1" applyFill="1" applyBorder="1" applyAlignment="1">
      <alignment vertical="center" wrapText="1"/>
    </xf>
    <xf numFmtId="169" fontId="6" fillId="15" borderId="24" xfId="0" applyNumberFormat="1" applyFont="1" applyFill="1" applyBorder="1" applyAlignment="1">
      <alignment horizontal="right" vertical="center" wrapText="1"/>
    </xf>
    <xf numFmtId="168" fontId="9" fillId="0" borderId="9" xfId="0" applyNumberFormat="1" applyFont="1" applyBorder="1" applyAlignment="1">
      <alignment vertical="center"/>
    </xf>
    <xf numFmtId="168" fontId="9" fillId="0" borderId="12" xfId="0" applyNumberFormat="1" applyFont="1" applyBorder="1" applyAlignment="1">
      <alignment vertical="center"/>
    </xf>
    <xf numFmtId="49" fontId="13" fillId="2" borderId="29" xfId="0" applyNumberFormat="1" applyFont="1" applyFill="1" applyBorder="1" applyAlignment="1">
      <alignment horizontal="left" vertical="center" wrapText="1"/>
    </xf>
    <xf numFmtId="49" fontId="7" fillId="2" borderId="17" xfId="0" applyNumberFormat="1" applyFont="1" applyFill="1" applyBorder="1" applyAlignment="1">
      <alignment horizontal="left" vertical="center" wrapText="1"/>
    </xf>
    <xf numFmtId="49" fontId="7" fillId="2" borderId="20" xfId="0" applyNumberFormat="1" applyFont="1" applyFill="1" applyBorder="1" applyAlignment="1">
      <alignment horizontal="left" vertical="center" wrapText="1"/>
    </xf>
    <xf numFmtId="49" fontId="13" fillId="9" borderId="29" xfId="0" applyNumberFormat="1" applyFont="1" applyFill="1" applyBorder="1" applyAlignment="1">
      <alignment horizontal="left" vertical="center" wrapText="1"/>
    </xf>
    <xf numFmtId="49" fontId="7" fillId="9" borderId="20" xfId="0" applyNumberFormat="1" applyFont="1" applyFill="1" applyBorder="1" applyAlignment="1">
      <alignment horizontal="left" vertical="center" wrapText="1"/>
    </xf>
    <xf numFmtId="49" fontId="13" fillId="4" borderId="29" xfId="0" applyNumberFormat="1" applyFont="1" applyFill="1" applyBorder="1" applyAlignment="1">
      <alignment horizontal="left" vertical="center" wrapText="1"/>
    </xf>
    <xf numFmtId="49" fontId="7" fillId="4" borderId="20" xfId="0" applyNumberFormat="1" applyFont="1" applyFill="1" applyBorder="1" applyAlignment="1">
      <alignment horizontal="left" vertical="center" wrapText="1"/>
    </xf>
    <xf numFmtId="49" fontId="13" fillId="5" borderId="29" xfId="0" applyNumberFormat="1" applyFont="1" applyFill="1" applyBorder="1" applyAlignment="1">
      <alignment horizontal="left" vertical="center" wrapText="1"/>
    </xf>
    <xf numFmtId="49" fontId="7" fillId="5" borderId="20" xfId="0" applyNumberFormat="1" applyFont="1" applyFill="1" applyBorder="1" applyAlignment="1">
      <alignment horizontal="left" vertical="center" wrapText="1"/>
    </xf>
    <xf numFmtId="49" fontId="13" fillId="16" borderId="29" xfId="0" applyNumberFormat="1" applyFont="1" applyFill="1" applyBorder="1" applyAlignment="1">
      <alignment horizontal="left" vertical="center" wrapText="1"/>
    </xf>
    <xf numFmtId="49" fontId="7" fillId="16" borderId="20" xfId="0" applyNumberFormat="1" applyFont="1" applyFill="1" applyBorder="1" applyAlignment="1">
      <alignment horizontal="left" vertical="center" wrapText="1"/>
    </xf>
    <xf numFmtId="49" fontId="7" fillId="6" borderId="20" xfId="0" applyNumberFormat="1" applyFont="1" applyFill="1" applyBorder="1" applyAlignment="1">
      <alignment horizontal="left" vertical="center" wrapText="1"/>
    </xf>
    <xf numFmtId="49" fontId="17" fillId="6" borderId="20" xfId="0" applyNumberFormat="1" applyFont="1" applyFill="1" applyBorder="1" applyAlignment="1">
      <alignment horizontal="left" vertical="center" wrapText="1"/>
    </xf>
    <xf numFmtId="49" fontId="16" fillId="6" borderId="20" xfId="0" applyNumberFormat="1" applyFont="1" applyFill="1" applyBorder="1" applyAlignment="1">
      <alignment horizontal="left" vertical="center" wrapText="1"/>
    </xf>
    <xf numFmtId="49" fontId="13" fillId="7" borderId="29" xfId="0" applyNumberFormat="1" applyFont="1" applyFill="1" applyBorder="1" applyAlignment="1">
      <alignment horizontal="left" vertical="center" wrapText="1"/>
    </xf>
    <xf numFmtId="49" fontId="7" fillId="7" borderId="20" xfId="0" applyNumberFormat="1" applyFont="1" applyFill="1" applyBorder="1" applyAlignment="1">
      <alignment horizontal="left" vertical="center" wrapText="1"/>
    </xf>
    <xf numFmtId="49" fontId="13" fillId="13" borderId="29" xfId="0" applyNumberFormat="1" applyFont="1" applyFill="1" applyBorder="1" applyAlignment="1">
      <alignment horizontal="left" vertical="center" wrapText="1"/>
    </xf>
    <xf numFmtId="49" fontId="7" fillId="13" borderId="17" xfId="0" applyNumberFormat="1" applyFont="1" applyFill="1" applyBorder="1" applyAlignment="1">
      <alignment horizontal="left" vertical="center" wrapText="1"/>
    </xf>
    <xf numFmtId="49" fontId="7" fillId="13" borderId="20" xfId="0" applyNumberFormat="1" applyFont="1" applyFill="1" applyBorder="1" applyAlignment="1">
      <alignment horizontal="left" vertical="center" wrapText="1"/>
    </xf>
    <xf numFmtId="49" fontId="7" fillId="9" borderId="33" xfId="0" applyNumberFormat="1" applyFont="1" applyFill="1" applyBorder="1" applyAlignment="1">
      <alignment horizontal="left" vertical="center" wrapText="1"/>
    </xf>
    <xf numFmtId="49" fontId="13" fillId="10" borderId="29" xfId="0" applyNumberFormat="1" applyFont="1" applyFill="1" applyBorder="1" applyAlignment="1">
      <alignment horizontal="left" vertical="center" wrapText="1"/>
    </xf>
    <xf numFmtId="49" fontId="7" fillId="10" borderId="33" xfId="0" applyNumberFormat="1" applyFont="1" applyFill="1" applyBorder="1" applyAlignment="1">
      <alignment horizontal="left" vertical="center" wrapText="1"/>
    </xf>
    <xf numFmtId="49" fontId="13" fillId="15" borderId="29" xfId="0" applyNumberFormat="1" applyFont="1" applyFill="1" applyBorder="1" applyAlignment="1">
      <alignment horizontal="left" vertical="center" wrapText="1"/>
    </xf>
    <xf numFmtId="49" fontId="7" fillId="15" borderId="20" xfId="0" applyNumberFormat="1" applyFont="1" applyFill="1" applyBorder="1" applyAlignment="1">
      <alignment horizontal="left" vertical="center" wrapText="1"/>
    </xf>
    <xf numFmtId="49" fontId="7" fillId="15" borderId="33" xfId="0" applyNumberFormat="1" applyFont="1" applyFill="1" applyBorder="1" applyAlignment="1">
      <alignment horizontal="left" vertical="center" wrapText="1"/>
    </xf>
    <xf numFmtId="0" fontId="0" fillId="7" borderId="0" xfId="0" applyFill="1" applyAlignment="1">
      <alignment vertical="center"/>
    </xf>
    <xf numFmtId="49" fontId="13" fillId="2" borderId="29" xfId="0" applyNumberFormat="1" applyFont="1" applyFill="1" applyBorder="1" applyAlignment="1">
      <alignment horizontal="right" vertical="center" wrapText="1"/>
    </xf>
    <xf numFmtId="49" fontId="7" fillId="2" borderId="17" xfId="0" applyNumberFormat="1" applyFont="1" applyFill="1" applyBorder="1" applyAlignment="1">
      <alignment horizontal="right" vertical="center" wrapText="1"/>
    </xf>
    <xf numFmtId="49" fontId="7" fillId="2" borderId="20" xfId="0" applyNumberFormat="1" applyFont="1" applyFill="1" applyBorder="1" applyAlignment="1">
      <alignment horizontal="right" vertical="center" wrapText="1"/>
    </xf>
    <xf numFmtId="49" fontId="13" fillId="9" borderId="29" xfId="0" applyNumberFormat="1" applyFont="1" applyFill="1" applyBorder="1" applyAlignment="1">
      <alignment horizontal="right" vertical="center" wrapText="1"/>
    </xf>
    <xf numFmtId="49" fontId="7" fillId="9" borderId="20" xfId="0" applyNumberFormat="1" applyFont="1" applyFill="1" applyBorder="1" applyAlignment="1">
      <alignment horizontal="right" vertical="center" wrapText="1"/>
    </xf>
    <xf numFmtId="49" fontId="13" fillId="4" borderId="29" xfId="0" applyNumberFormat="1" applyFont="1" applyFill="1" applyBorder="1" applyAlignment="1">
      <alignment horizontal="right" vertical="center" wrapText="1"/>
    </xf>
    <xf numFmtId="49" fontId="7" fillId="4" borderId="20" xfId="0" applyNumberFormat="1" applyFont="1" applyFill="1" applyBorder="1" applyAlignment="1">
      <alignment horizontal="right" vertical="center" wrapText="1"/>
    </xf>
    <xf numFmtId="49" fontId="13" fillId="5" borderId="29" xfId="0" applyNumberFormat="1" applyFont="1" applyFill="1" applyBorder="1" applyAlignment="1">
      <alignment horizontal="right" vertical="center" wrapText="1"/>
    </xf>
    <xf numFmtId="49" fontId="7" fillId="5" borderId="20" xfId="0" applyNumberFormat="1" applyFont="1" applyFill="1" applyBorder="1" applyAlignment="1">
      <alignment horizontal="right" vertical="center" wrapText="1"/>
    </xf>
    <xf numFmtId="49" fontId="13" fillId="16" borderId="29" xfId="0" applyNumberFormat="1" applyFont="1" applyFill="1" applyBorder="1" applyAlignment="1">
      <alignment horizontal="right" vertical="center" wrapText="1"/>
    </xf>
    <xf numFmtId="49" fontId="7" fillId="16" borderId="20" xfId="0" applyNumberFormat="1" applyFont="1" applyFill="1" applyBorder="1" applyAlignment="1">
      <alignment horizontal="right" vertical="center" wrapText="1"/>
    </xf>
    <xf numFmtId="49" fontId="7" fillId="6" borderId="20" xfId="0" applyNumberFormat="1" applyFont="1" applyFill="1" applyBorder="1" applyAlignment="1">
      <alignment horizontal="right" vertical="center" wrapText="1"/>
    </xf>
    <xf numFmtId="49" fontId="13" fillId="7" borderId="29" xfId="0" applyNumberFormat="1" applyFont="1" applyFill="1" applyBorder="1" applyAlignment="1">
      <alignment horizontal="right" vertical="center" wrapText="1"/>
    </xf>
    <xf numFmtId="49" fontId="7" fillId="7" borderId="20" xfId="0" applyNumberFormat="1" applyFont="1" applyFill="1" applyBorder="1" applyAlignment="1">
      <alignment horizontal="right" vertical="center" wrapText="1"/>
    </xf>
    <xf numFmtId="49" fontId="13" fillId="13" borderId="29" xfId="0" applyNumberFormat="1" applyFont="1" applyFill="1" applyBorder="1" applyAlignment="1">
      <alignment horizontal="right" vertical="center" wrapText="1"/>
    </xf>
    <xf numFmtId="49" fontId="7" fillId="13" borderId="17" xfId="0" applyNumberFormat="1" applyFont="1" applyFill="1" applyBorder="1" applyAlignment="1">
      <alignment horizontal="right" vertical="center" wrapText="1"/>
    </xf>
    <xf numFmtId="49" fontId="7" fillId="13" borderId="20" xfId="0" applyNumberFormat="1" applyFont="1" applyFill="1" applyBorder="1" applyAlignment="1">
      <alignment horizontal="right" vertical="center" wrapText="1"/>
    </xf>
    <xf numFmtId="49" fontId="7" fillId="9" borderId="33" xfId="0" applyNumberFormat="1" applyFont="1" applyFill="1" applyBorder="1" applyAlignment="1">
      <alignment horizontal="right" vertical="center" wrapText="1"/>
    </xf>
    <xf numFmtId="49" fontId="13" fillId="10" borderId="29" xfId="0" applyNumberFormat="1" applyFont="1" applyFill="1" applyBorder="1" applyAlignment="1">
      <alignment horizontal="right" vertical="center" wrapText="1"/>
    </xf>
    <xf numFmtId="49" fontId="7" fillId="10" borderId="33" xfId="0" applyNumberFormat="1" applyFont="1" applyFill="1" applyBorder="1" applyAlignment="1">
      <alignment horizontal="right" vertical="center" wrapText="1"/>
    </xf>
    <xf numFmtId="49" fontId="13" fillId="15" borderId="29" xfId="0" applyNumberFormat="1" applyFont="1" applyFill="1" applyBorder="1" applyAlignment="1">
      <alignment horizontal="right" vertical="center" wrapText="1"/>
    </xf>
    <xf numFmtId="49" fontId="7" fillId="15" borderId="20" xfId="0" applyNumberFormat="1" applyFont="1" applyFill="1" applyBorder="1" applyAlignment="1">
      <alignment horizontal="right" vertical="center" wrapText="1"/>
    </xf>
    <xf numFmtId="49" fontId="7" fillId="15" borderId="33" xfId="0" applyNumberFormat="1" applyFont="1" applyFill="1" applyBorder="1" applyAlignment="1">
      <alignment horizontal="right" vertical="center" wrapText="1"/>
    </xf>
    <xf numFmtId="0" fontId="7" fillId="15" borderId="23" xfId="0" applyFont="1" applyFill="1" applyBorder="1" applyAlignment="1">
      <alignment horizontal="right" vertical="center"/>
    </xf>
    <xf numFmtId="165" fontId="7" fillId="15" borderId="23" xfId="0" applyNumberFormat="1" applyFont="1" applyFill="1" applyBorder="1" applyAlignment="1">
      <alignment horizontal="right" vertical="center"/>
    </xf>
    <xf numFmtId="0" fontId="7" fillId="15" borderId="23" xfId="0" applyFont="1" applyFill="1" applyBorder="1" applyAlignment="1">
      <alignment horizontal="center" vertical="center"/>
    </xf>
    <xf numFmtId="165" fontId="7" fillId="15" borderId="23" xfId="0" applyNumberFormat="1" applyFont="1" applyFill="1" applyBorder="1" applyAlignment="1">
      <alignment vertical="center"/>
    </xf>
    <xf numFmtId="0" fontId="7" fillId="15" borderId="23" xfId="0" applyFont="1" applyFill="1" applyBorder="1" applyAlignment="1">
      <alignment horizontal="left" vertical="center" wrapText="1"/>
    </xf>
    <xf numFmtId="49" fontId="7" fillId="15" borderId="23" xfId="0" applyNumberFormat="1" applyFont="1" applyFill="1" applyBorder="1" applyAlignment="1">
      <alignment horizontal="right" vertical="center" wrapText="1"/>
    </xf>
    <xf numFmtId="0" fontId="7" fillId="15" borderId="24" xfId="0" applyFont="1" applyFill="1" applyBorder="1" applyAlignment="1">
      <alignment horizontal="left" vertical="center" wrapText="1"/>
    </xf>
    <xf numFmtId="165" fontId="13" fillId="2" borderId="28" xfId="1" applyNumberFormat="1" applyFont="1" applyFill="1" applyBorder="1" applyAlignment="1" applyProtection="1">
      <alignment vertical="center" wrapText="1"/>
    </xf>
    <xf numFmtId="165" fontId="13" fillId="5" borderId="28" xfId="1" applyNumberFormat="1" applyFont="1" applyFill="1" applyBorder="1" applyAlignment="1" applyProtection="1">
      <alignment vertical="center" wrapText="1"/>
    </xf>
    <xf numFmtId="165" fontId="13" fillId="16" borderId="28" xfId="1" applyNumberFormat="1" applyFont="1" applyFill="1" applyBorder="1" applyAlignment="1" applyProtection="1">
      <alignment vertical="center" wrapText="1"/>
    </xf>
    <xf numFmtId="165" fontId="13" fillId="7" borderId="28" xfId="1" applyNumberFormat="1" applyFont="1" applyFill="1" applyBorder="1" applyAlignment="1" applyProtection="1">
      <alignment vertical="center" wrapText="1"/>
    </xf>
    <xf numFmtId="165" fontId="15" fillId="13" borderId="28" xfId="1" applyNumberFormat="1" applyFont="1" applyFill="1" applyBorder="1" applyAlignment="1" applyProtection="1">
      <alignment vertical="center" wrapText="1"/>
    </xf>
    <xf numFmtId="165" fontId="13" fillId="9" borderId="28" xfId="1" applyNumberFormat="1" applyFont="1" applyFill="1" applyBorder="1" applyAlignment="1" applyProtection="1">
      <alignment vertical="center" wrapText="1"/>
    </xf>
    <xf numFmtId="165" fontId="13" fillId="10" borderId="28" xfId="1" applyNumberFormat="1" applyFont="1" applyFill="1" applyBorder="1" applyAlignment="1" applyProtection="1">
      <alignment vertical="center" wrapText="1"/>
    </xf>
    <xf numFmtId="165" fontId="13" fillId="15" borderId="28" xfId="1" applyNumberFormat="1" applyFont="1" applyFill="1" applyBorder="1" applyAlignment="1" applyProtection="1">
      <alignment vertical="center" wrapText="1"/>
    </xf>
    <xf numFmtId="165" fontId="7" fillId="9" borderId="31" xfId="1" applyNumberFormat="1" applyFont="1" applyFill="1" applyBorder="1" applyAlignment="1" applyProtection="1">
      <alignment vertical="center" wrapText="1"/>
      <protection locked="0"/>
    </xf>
    <xf numFmtId="0" fontId="7" fillId="9" borderId="20" xfId="0" applyFont="1" applyFill="1" applyBorder="1" applyAlignment="1" applyProtection="1">
      <alignment horizontal="right" vertical="center"/>
      <protection locked="0"/>
    </xf>
    <xf numFmtId="165" fontId="7" fillId="9" borderId="20" xfId="0" applyNumberFormat="1" applyFont="1" applyFill="1" applyBorder="1" applyAlignment="1" applyProtection="1">
      <alignment horizontal="right" vertical="center"/>
      <protection locked="0"/>
    </xf>
    <xf numFmtId="0" fontId="7" fillId="9" borderId="20" xfId="0" applyFont="1" applyFill="1" applyBorder="1" applyAlignment="1" applyProtection="1">
      <alignment horizontal="center" vertical="center"/>
      <protection locked="0"/>
    </xf>
    <xf numFmtId="165" fontId="7" fillId="9" borderId="20" xfId="0" applyNumberFormat="1" applyFont="1" applyFill="1" applyBorder="1" applyAlignment="1" applyProtection="1">
      <alignment vertical="center"/>
      <protection locked="0"/>
    </xf>
    <xf numFmtId="0" fontId="7" fillId="9" borderId="20" xfId="0" applyFont="1" applyFill="1" applyBorder="1" applyAlignment="1" applyProtection="1">
      <alignment horizontal="left" vertical="center" wrapText="1"/>
      <protection locked="0"/>
    </xf>
    <xf numFmtId="49" fontId="7" fillId="9" borderId="20" xfId="0" applyNumberFormat="1" applyFont="1" applyFill="1" applyBorder="1" applyAlignment="1" applyProtection="1">
      <alignment horizontal="left" vertical="center" wrapText="1"/>
      <protection locked="0"/>
    </xf>
    <xf numFmtId="49" fontId="7" fillId="9" borderId="20" xfId="0" applyNumberFormat="1" applyFont="1" applyFill="1" applyBorder="1" applyAlignment="1" applyProtection="1">
      <alignment horizontal="right" vertical="center" wrapText="1"/>
      <protection locked="0"/>
    </xf>
    <xf numFmtId="0" fontId="7" fillId="9" borderId="21" xfId="0" applyFont="1" applyFill="1" applyBorder="1" applyAlignment="1" applyProtection="1">
      <alignment horizontal="left" vertical="center" wrapText="1"/>
      <protection locked="0"/>
    </xf>
    <xf numFmtId="165" fontId="7" fillId="9" borderId="32" xfId="1" applyNumberFormat="1" applyFont="1" applyFill="1" applyBorder="1" applyAlignment="1" applyProtection="1">
      <alignment vertical="center" wrapText="1"/>
      <protection locked="0"/>
    </xf>
    <xf numFmtId="0" fontId="7" fillId="9" borderId="33" xfId="0" applyFont="1" applyFill="1" applyBorder="1" applyAlignment="1" applyProtection="1">
      <alignment horizontal="right" vertical="center"/>
      <protection locked="0"/>
    </xf>
    <xf numFmtId="165" fontId="7" fillId="9" borderId="33" xfId="0" applyNumberFormat="1" applyFont="1" applyFill="1" applyBorder="1" applyAlignment="1" applyProtection="1">
      <alignment horizontal="right" vertical="center"/>
      <protection locked="0"/>
    </xf>
    <xf numFmtId="0" fontId="7" fillId="9" borderId="33" xfId="0" applyFont="1" applyFill="1" applyBorder="1" applyAlignment="1" applyProtection="1">
      <alignment horizontal="center" vertical="center"/>
      <protection locked="0"/>
    </xf>
    <xf numFmtId="165" fontId="7" fillId="9" borderId="33" xfId="0" applyNumberFormat="1" applyFont="1" applyFill="1" applyBorder="1" applyAlignment="1" applyProtection="1">
      <alignment vertical="center"/>
      <protection locked="0"/>
    </xf>
    <xf numFmtId="0" fontId="7" fillId="9" borderId="33" xfId="0" applyFont="1" applyFill="1" applyBorder="1" applyAlignment="1" applyProtection="1">
      <alignment horizontal="left" vertical="center" wrapText="1"/>
      <protection locked="0"/>
    </xf>
    <xf numFmtId="49" fontId="7" fillId="9" borderId="33" xfId="0" applyNumberFormat="1" applyFont="1" applyFill="1" applyBorder="1" applyAlignment="1" applyProtection="1">
      <alignment horizontal="left" vertical="center" wrapText="1"/>
      <protection locked="0"/>
    </xf>
    <xf numFmtId="49" fontId="7" fillId="9" borderId="33" xfId="0" applyNumberFormat="1" applyFont="1" applyFill="1" applyBorder="1" applyAlignment="1" applyProtection="1">
      <alignment horizontal="right" vertical="center" wrapText="1"/>
      <protection locked="0"/>
    </xf>
    <xf numFmtId="0" fontId="7" fillId="9" borderId="34" xfId="0" applyFont="1" applyFill="1" applyBorder="1" applyAlignment="1" applyProtection="1">
      <alignment horizontal="left" vertical="center" wrapText="1"/>
      <protection locked="0"/>
    </xf>
    <xf numFmtId="0" fontId="7" fillId="0" borderId="0" xfId="0" quotePrefix="1" applyFont="1" applyAlignment="1" applyProtection="1">
      <alignment horizontal="right" vertical="center"/>
      <protection locked="0"/>
    </xf>
    <xf numFmtId="0" fontId="2" fillId="0" borderId="0" xfId="3" applyFill="1" applyBorder="1" applyAlignment="1" applyProtection="1">
      <alignment vertical="center"/>
      <protection locked="0"/>
    </xf>
    <xf numFmtId="0" fontId="8" fillId="0" borderId="0" xfId="0" applyFont="1" applyAlignment="1" applyProtection="1">
      <alignment vertical="center"/>
      <protection locked="0"/>
    </xf>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0" fillId="0" borderId="0" xfId="0" applyAlignment="1" applyProtection="1">
      <alignment horizontal="left" vertical="center"/>
      <protection locked="0"/>
    </xf>
    <xf numFmtId="0" fontId="0" fillId="0" borderId="0" xfId="0" applyProtection="1">
      <protection locked="0"/>
    </xf>
    <xf numFmtId="49" fontId="9" fillId="0" borderId="0" xfId="0" applyNumberFormat="1" applyFont="1" applyAlignment="1" applyProtection="1">
      <alignment vertical="center"/>
      <protection locked="0"/>
    </xf>
    <xf numFmtId="164" fontId="0" fillId="0" borderId="0" xfId="0" applyNumberFormat="1" applyAlignment="1" applyProtection="1">
      <alignment vertical="center"/>
      <protection locked="0"/>
    </xf>
    <xf numFmtId="0" fontId="9" fillId="0" borderId="4" xfId="0" applyFont="1" applyBorder="1" applyAlignment="1" applyProtection="1">
      <alignment vertical="center"/>
      <protection locked="0"/>
    </xf>
    <xf numFmtId="164" fontId="9" fillId="0" borderId="5" xfId="0" applyNumberFormat="1" applyFont="1" applyBorder="1" applyAlignment="1" applyProtection="1">
      <alignment vertical="center"/>
      <protection locked="0"/>
    </xf>
    <xf numFmtId="166" fontId="9" fillId="0" borderId="6" xfId="0" applyNumberFormat="1" applyFont="1" applyBorder="1" applyAlignment="1" applyProtection="1">
      <alignment vertical="center"/>
      <protection locked="0"/>
    </xf>
    <xf numFmtId="0" fontId="9" fillId="0" borderId="7" xfId="0" applyFont="1" applyBorder="1" applyAlignment="1" applyProtection="1">
      <alignment vertical="center"/>
      <protection locked="0"/>
    </xf>
    <xf numFmtId="164" fontId="9" fillId="0" borderId="8" xfId="0" applyNumberFormat="1" applyFont="1" applyBorder="1" applyAlignment="1" applyProtection="1">
      <alignment vertical="center"/>
      <protection locked="0"/>
    </xf>
    <xf numFmtId="168" fontId="9" fillId="0" borderId="9" xfId="0" applyNumberFormat="1" applyFont="1" applyBorder="1" applyAlignment="1" applyProtection="1">
      <alignment vertical="center"/>
      <protection locked="0"/>
    </xf>
    <xf numFmtId="0" fontId="9" fillId="0" borderId="8" xfId="0" applyFont="1" applyBorder="1" applyAlignment="1" applyProtection="1">
      <alignment vertical="center"/>
      <protection locked="0"/>
    </xf>
    <xf numFmtId="1" fontId="9" fillId="0" borderId="9" xfId="0" applyNumberFormat="1" applyFont="1" applyBorder="1" applyAlignment="1" applyProtection="1">
      <alignment vertical="center"/>
      <protection locked="0"/>
    </xf>
    <xf numFmtId="0" fontId="9" fillId="0" borderId="10" xfId="0" applyFont="1" applyBorder="1" applyAlignment="1" applyProtection="1">
      <alignment vertical="center"/>
      <protection locked="0"/>
    </xf>
    <xf numFmtId="0" fontId="9" fillId="0" borderId="11" xfId="0" applyFont="1" applyBorder="1" applyAlignment="1" applyProtection="1">
      <alignment vertical="center"/>
      <protection locked="0"/>
    </xf>
    <xf numFmtId="168" fontId="9" fillId="0" borderId="12" xfId="0" applyNumberFormat="1" applyFont="1" applyBorder="1" applyAlignment="1" applyProtection="1">
      <alignment vertical="center"/>
      <protection locked="0"/>
    </xf>
    <xf numFmtId="0" fontId="6" fillId="0" borderId="0" xfId="0" applyFont="1" applyAlignment="1" applyProtection="1">
      <alignment vertical="center"/>
      <protection locked="0"/>
    </xf>
    <xf numFmtId="0" fontId="7" fillId="0" borderId="0" xfId="0" applyFont="1" applyAlignment="1" applyProtection="1">
      <alignment vertical="center"/>
      <protection locked="0"/>
    </xf>
    <xf numFmtId="165" fontId="7" fillId="2" borderId="31" xfId="1" applyNumberFormat="1" applyFont="1" applyFill="1" applyBorder="1" applyAlignment="1" applyProtection="1">
      <alignment vertical="center" wrapText="1"/>
      <protection locked="0"/>
    </xf>
    <xf numFmtId="0" fontId="7" fillId="2" borderId="17" xfId="0" applyFont="1" applyFill="1" applyBorder="1" applyAlignment="1" applyProtection="1">
      <alignment horizontal="right" vertical="center"/>
      <protection locked="0"/>
    </xf>
    <xf numFmtId="165" fontId="7" fillId="2" borderId="17" xfId="0" applyNumberFormat="1" applyFont="1" applyFill="1" applyBorder="1" applyAlignment="1" applyProtection="1">
      <alignment horizontal="right" vertical="center"/>
      <protection locked="0"/>
    </xf>
    <xf numFmtId="0" fontId="7" fillId="2" borderId="17" xfId="0" applyFont="1" applyFill="1" applyBorder="1" applyAlignment="1" applyProtection="1">
      <alignment horizontal="center" vertical="center"/>
      <protection locked="0"/>
    </xf>
    <xf numFmtId="0" fontId="7" fillId="2" borderId="17" xfId="0" applyFont="1" applyFill="1" applyBorder="1" applyAlignment="1" applyProtection="1">
      <alignment horizontal="left" vertical="center" wrapText="1"/>
      <protection locked="0"/>
    </xf>
    <xf numFmtId="49" fontId="7" fillId="2" borderId="17" xfId="0" applyNumberFormat="1" applyFont="1" applyFill="1" applyBorder="1" applyAlignment="1" applyProtection="1">
      <alignment horizontal="left" vertical="center" wrapText="1"/>
      <protection locked="0"/>
    </xf>
    <xf numFmtId="49" fontId="7" fillId="2" borderId="17" xfId="0" applyNumberFormat="1" applyFont="1" applyFill="1" applyBorder="1" applyAlignment="1" applyProtection="1">
      <alignment horizontal="right" vertical="center" wrapText="1"/>
      <protection locked="0"/>
    </xf>
    <xf numFmtId="0" fontId="7" fillId="2" borderId="18" xfId="0" applyFont="1" applyFill="1" applyBorder="1" applyAlignment="1" applyProtection="1">
      <alignment horizontal="left" vertical="center" wrapText="1"/>
      <protection locked="0"/>
    </xf>
    <xf numFmtId="0" fontId="7" fillId="2" borderId="20" xfId="0" applyFont="1" applyFill="1" applyBorder="1" applyAlignment="1" applyProtection="1">
      <alignment horizontal="right" vertical="center"/>
      <protection locked="0"/>
    </xf>
    <xf numFmtId="165" fontId="7" fillId="2" borderId="20" xfId="0" applyNumberFormat="1" applyFont="1" applyFill="1" applyBorder="1" applyAlignment="1" applyProtection="1">
      <alignment horizontal="right" vertical="center"/>
      <protection locked="0"/>
    </xf>
    <xf numFmtId="0" fontId="7" fillId="2" borderId="20" xfId="0" applyFont="1" applyFill="1" applyBorder="1" applyAlignment="1" applyProtection="1">
      <alignment horizontal="center" vertical="center"/>
      <protection locked="0"/>
    </xf>
    <xf numFmtId="165" fontId="7" fillId="2" borderId="20" xfId="0" applyNumberFormat="1" applyFont="1" applyFill="1" applyBorder="1" applyAlignment="1" applyProtection="1">
      <alignment vertical="center"/>
      <protection locked="0"/>
    </xf>
    <xf numFmtId="0" fontId="7" fillId="2" borderId="20" xfId="0" applyFont="1" applyFill="1" applyBorder="1" applyAlignment="1" applyProtection="1">
      <alignment horizontal="left" vertical="center" wrapText="1"/>
      <protection locked="0"/>
    </xf>
    <xf numFmtId="49" fontId="7" fillId="2" borderId="20" xfId="0" applyNumberFormat="1" applyFont="1" applyFill="1" applyBorder="1" applyAlignment="1" applyProtection="1">
      <alignment horizontal="left" vertical="center" wrapText="1"/>
      <protection locked="0"/>
    </xf>
    <xf numFmtId="49" fontId="7" fillId="2" borderId="20" xfId="0" applyNumberFormat="1" applyFont="1" applyFill="1" applyBorder="1" applyAlignment="1" applyProtection="1">
      <alignment horizontal="right" vertical="center" wrapText="1"/>
      <protection locked="0"/>
    </xf>
    <xf numFmtId="0" fontId="7" fillId="2" borderId="2" xfId="0" applyFont="1" applyFill="1" applyBorder="1" applyAlignment="1" applyProtection="1">
      <alignment horizontal="left" vertical="center" wrapText="1"/>
      <protection locked="0"/>
    </xf>
    <xf numFmtId="165" fontId="7" fillId="9" borderId="31" xfId="0" applyNumberFormat="1" applyFont="1" applyFill="1" applyBorder="1" applyAlignment="1" applyProtection="1">
      <alignment vertical="center" wrapText="1"/>
      <protection locked="0"/>
    </xf>
    <xf numFmtId="0" fontId="7" fillId="9" borderId="2" xfId="0" applyFont="1" applyFill="1" applyBorder="1" applyAlignment="1" applyProtection="1">
      <alignment horizontal="left" vertical="center" wrapText="1"/>
      <protection locked="0"/>
    </xf>
    <xf numFmtId="165" fontId="7" fillId="4" borderId="31" xfId="0" applyNumberFormat="1" applyFont="1" applyFill="1" applyBorder="1" applyAlignment="1" applyProtection="1">
      <alignment vertical="center" wrapText="1"/>
      <protection locked="0"/>
    </xf>
    <xf numFmtId="0" fontId="7" fillId="4" borderId="20" xfId="0" applyFont="1" applyFill="1" applyBorder="1" applyAlignment="1" applyProtection="1">
      <alignment horizontal="right" vertical="center"/>
      <protection locked="0"/>
    </xf>
    <xf numFmtId="165" fontId="7" fillId="4" borderId="20" xfId="0" applyNumberFormat="1" applyFont="1" applyFill="1" applyBorder="1" applyAlignment="1" applyProtection="1">
      <alignment horizontal="right" vertical="center"/>
      <protection locked="0"/>
    </xf>
    <xf numFmtId="0" fontId="7" fillId="4" borderId="20" xfId="0" applyFont="1" applyFill="1" applyBorder="1" applyAlignment="1" applyProtection="1">
      <alignment horizontal="center" vertical="center"/>
      <protection locked="0"/>
    </xf>
    <xf numFmtId="165" fontId="7" fillId="4" borderId="20" xfId="0" applyNumberFormat="1" applyFont="1" applyFill="1" applyBorder="1" applyAlignment="1" applyProtection="1">
      <alignment vertical="center"/>
      <protection locked="0"/>
    </xf>
    <xf numFmtId="0" fontId="7" fillId="4" borderId="20" xfId="0" applyFont="1" applyFill="1" applyBorder="1" applyAlignment="1" applyProtection="1">
      <alignment horizontal="left" vertical="center" wrapText="1"/>
      <protection locked="0"/>
    </xf>
    <xf numFmtId="49" fontId="7" fillId="4" borderId="20" xfId="0" applyNumberFormat="1" applyFont="1" applyFill="1" applyBorder="1" applyAlignment="1" applyProtection="1">
      <alignment horizontal="left" vertical="center" wrapText="1"/>
      <protection locked="0"/>
    </xf>
    <xf numFmtId="49" fontId="7" fillId="4" borderId="20" xfId="0" applyNumberFormat="1" applyFont="1" applyFill="1" applyBorder="1" applyAlignment="1" applyProtection="1">
      <alignment horizontal="right" vertical="center" wrapText="1"/>
      <protection locked="0"/>
    </xf>
    <xf numFmtId="0" fontId="7" fillId="4" borderId="2" xfId="0" applyFont="1" applyFill="1" applyBorder="1" applyAlignment="1" applyProtection="1">
      <alignment horizontal="left" vertical="center" wrapText="1"/>
      <protection locked="0"/>
    </xf>
    <xf numFmtId="0" fontId="7" fillId="4" borderId="21" xfId="0" applyFont="1" applyFill="1" applyBorder="1" applyAlignment="1" applyProtection="1">
      <alignment horizontal="left" vertical="center" wrapText="1"/>
      <protection locked="0"/>
    </xf>
    <xf numFmtId="165" fontId="7" fillId="5" borderId="31" xfId="1" applyNumberFormat="1" applyFont="1" applyFill="1" applyBorder="1" applyAlignment="1" applyProtection="1">
      <alignment vertical="center" wrapText="1"/>
      <protection locked="0"/>
    </xf>
    <xf numFmtId="0" fontId="7" fillId="5" borderId="20" xfId="0" applyFont="1" applyFill="1" applyBorder="1" applyAlignment="1" applyProtection="1">
      <alignment horizontal="right" vertical="center"/>
      <protection locked="0"/>
    </xf>
    <xf numFmtId="165" fontId="7" fillId="5" borderId="20" xfId="0" applyNumberFormat="1" applyFont="1" applyFill="1" applyBorder="1" applyAlignment="1" applyProtection="1">
      <alignment horizontal="right" vertical="center"/>
      <protection locked="0"/>
    </xf>
    <xf numFmtId="0" fontId="7" fillId="5" borderId="20" xfId="0" applyFont="1" applyFill="1" applyBorder="1" applyAlignment="1" applyProtection="1">
      <alignment horizontal="center" vertical="center"/>
      <protection locked="0"/>
    </xf>
    <xf numFmtId="165" fontId="7" fillId="5" borderId="20" xfId="0" applyNumberFormat="1" applyFont="1" applyFill="1" applyBorder="1" applyAlignment="1" applyProtection="1">
      <alignment vertical="center"/>
      <protection locked="0"/>
    </xf>
    <xf numFmtId="0" fontId="7" fillId="5" borderId="20" xfId="0" applyFont="1" applyFill="1" applyBorder="1" applyAlignment="1" applyProtection="1">
      <alignment horizontal="left" vertical="center" wrapText="1"/>
      <protection locked="0"/>
    </xf>
    <xf numFmtId="49" fontId="7" fillId="5" borderId="20" xfId="0" applyNumberFormat="1" applyFont="1" applyFill="1" applyBorder="1" applyAlignment="1" applyProtection="1">
      <alignment horizontal="left" vertical="center" wrapText="1"/>
      <protection locked="0"/>
    </xf>
    <xf numFmtId="49" fontId="7" fillId="5" borderId="20" xfId="0" applyNumberFormat="1" applyFont="1" applyFill="1" applyBorder="1" applyAlignment="1" applyProtection="1">
      <alignment horizontal="right" vertical="center" wrapText="1"/>
      <protection locked="0"/>
    </xf>
    <xf numFmtId="0" fontId="7" fillId="5" borderId="2" xfId="0" applyFont="1" applyFill="1" applyBorder="1" applyAlignment="1" applyProtection="1">
      <alignment horizontal="left" vertical="center" wrapText="1"/>
      <protection locked="0"/>
    </xf>
    <xf numFmtId="0" fontId="7" fillId="5" borderId="21" xfId="0" applyFont="1" applyFill="1" applyBorder="1" applyAlignment="1" applyProtection="1">
      <alignment horizontal="left" vertical="center" wrapText="1"/>
      <protection locked="0"/>
    </xf>
    <xf numFmtId="165" fontId="7" fillId="16" borderId="31" xfId="1" applyNumberFormat="1" applyFont="1" applyFill="1" applyBorder="1" applyAlignment="1" applyProtection="1">
      <alignment vertical="center" wrapText="1"/>
      <protection locked="0"/>
    </xf>
    <xf numFmtId="0" fontId="7" fillId="16" borderId="20" xfId="0" applyFont="1" applyFill="1" applyBorder="1" applyAlignment="1" applyProtection="1">
      <alignment horizontal="right" vertical="center"/>
      <protection locked="0"/>
    </xf>
    <xf numFmtId="165" fontId="7" fillId="16" borderId="20" xfId="0" applyNumberFormat="1" applyFont="1" applyFill="1" applyBorder="1" applyAlignment="1" applyProtection="1">
      <alignment horizontal="right" vertical="center"/>
      <protection locked="0"/>
    </xf>
    <xf numFmtId="0" fontId="7" fillId="16" borderId="20" xfId="0" applyFont="1" applyFill="1" applyBorder="1" applyAlignment="1" applyProtection="1">
      <alignment horizontal="center" vertical="center"/>
      <protection locked="0"/>
    </xf>
    <xf numFmtId="165" fontId="7" fillId="16" borderId="20" xfId="0" applyNumberFormat="1" applyFont="1" applyFill="1" applyBorder="1" applyAlignment="1" applyProtection="1">
      <alignment vertical="center"/>
      <protection locked="0"/>
    </xf>
    <xf numFmtId="0" fontId="7" fillId="16" borderId="20" xfId="0" applyFont="1" applyFill="1" applyBorder="1" applyAlignment="1" applyProtection="1">
      <alignment horizontal="left" vertical="center" wrapText="1"/>
      <protection locked="0"/>
    </xf>
    <xf numFmtId="49" fontId="7" fillId="16" borderId="20" xfId="0" applyNumberFormat="1" applyFont="1" applyFill="1" applyBorder="1" applyAlignment="1" applyProtection="1">
      <alignment horizontal="left" vertical="center" wrapText="1"/>
      <protection locked="0"/>
    </xf>
    <xf numFmtId="49" fontId="7" fillId="16" borderId="20" xfId="0" applyNumberFormat="1" applyFont="1" applyFill="1" applyBorder="1" applyAlignment="1" applyProtection="1">
      <alignment horizontal="right" vertical="center" wrapText="1"/>
      <protection locked="0"/>
    </xf>
    <xf numFmtId="0" fontId="18" fillId="12" borderId="21" xfId="0" applyFont="1" applyFill="1" applyBorder="1" applyAlignment="1" applyProtection="1">
      <alignment vertical="center" wrapText="1"/>
      <protection locked="0"/>
    </xf>
    <xf numFmtId="0" fontId="7" fillId="16" borderId="21" xfId="0" applyFont="1" applyFill="1" applyBorder="1" applyAlignment="1" applyProtection="1">
      <alignment horizontal="left" vertical="center" wrapText="1"/>
      <protection locked="0"/>
    </xf>
    <xf numFmtId="165" fontId="7" fillId="6" borderId="31" xfId="1" applyNumberFormat="1" applyFont="1" applyFill="1" applyBorder="1" applyAlignment="1" applyProtection="1">
      <alignment vertical="center" wrapText="1"/>
      <protection locked="0"/>
    </xf>
    <xf numFmtId="0" fontId="7" fillId="6" borderId="20" xfId="0" applyFont="1" applyFill="1" applyBorder="1" applyAlignment="1" applyProtection="1">
      <alignment horizontal="right" vertical="center"/>
      <protection locked="0"/>
    </xf>
    <xf numFmtId="165" fontId="7" fillId="6" borderId="20" xfId="0" applyNumberFormat="1" applyFont="1" applyFill="1" applyBorder="1" applyAlignment="1" applyProtection="1">
      <alignment horizontal="right" vertical="center"/>
      <protection locked="0"/>
    </xf>
    <xf numFmtId="0" fontId="7" fillId="6" borderId="20" xfId="0" applyFont="1" applyFill="1" applyBorder="1" applyAlignment="1" applyProtection="1">
      <alignment horizontal="center" vertical="center"/>
      <protection locked="0"/>
    </xf>
    <xf numFmtId="165" fontId="7" fillId="6" borderId="20" xfId="0" applyNumberFormat="1" applyFont="1" applyFill="1" applyBorder="1" applyAlignment="1" applyProtection="1">
      <alignment vertical="center"/>
      <protection locked="0"/>
    </xf>
    <xf numFmtId="0" fontId="7" fillId="6" borderId="20" xfId="0" applyFont="1" applyFill="1" applyBorder="1" applyAlignment="1" applyProtection="1">
      <alignment horizontal="left" vertical="center" wrapText="1"/>
      <protection locked="0"/>
    </xf>
    <xf numFmtId="49" fontId="7" fillId="6" borderId="20" xfId="0" applyNumberFormat="1" applyFont="1" applyFill="1" applyBorder="1" applyAlignment="1" applyProtection="1">
      <alignment horizontal="left" vertical="center" wrapText="1"/>
      <protection locked="0"/>
    </xf>
    <xf numFmtId="49" fontId="7" fillId="6" borderId="20" xfId="0" applyNumberFormat="1" applyFont="1" applyFill="1" applyBorder="1" applyAlignment="1" applyProtection="1">
      <alignment horizontal="right" vertical="center" wrapText="1"/>
      <protection locked="0"/>
    </xf>
    <xf numFmtId="0" fontId="7" fillId="6" borderId="2" xfId="0" applyFont="1" applyFill="1" applyBorder="1" applyAlignment="1" applyProtection="1">
      <alignment horizontal="left" vertical="center" wrapText="1"/>
      <protection locked="0"/>
    </xf>
    <xf numFmtId="49" fontId="17" fillId="6" borderId="20" xfId="0" applyNumberFormat="1" applyFont="1" applyFill="1" applyBorder="1" applyAlignment="1" applyProtection="1">
      <alignment horizontal="left" vertical="center" wrapText="1"/>
      <protection locked="0"/>
    </xf>
    <xf numFmtId="0" fontId="7" fillId="6" borderId="21" xfId="0" applyFont="1" applyFill="1" applyBorder="1" applyAlignment="1" applyProtection="1">
      <alignment horizontal="left" vertical="center" wrapText="1"/>
      <protection locked="0"/>
    </xf>
    <xf numFmtId="0" fontId="4" fillId="0" borderId="0" xfId="0" applyFont="1" applyAlignment="1" applyProtection="1">
      <alignment vertical="center"/>
      <protection locked="0"/>
    </xf>
    <xf numFmtId="165" fontId="7" fillId="7" borderId="31" xfId="1" applyNumberFormat="1" applyFont="1" applyFill="1" applyBorder="1" applyAlignment="1" applyProtection="1">
      <alignment vertical="center" wrapText="1"/>
      <protection locked="0"/>
    </xf>
    <xf numFmtId="0" fontId="7" fillId="7" borderId="20" xfId="0" applyFont="1" applyFill="1" applyBorder="1" applyAlignment="1" applyProtection="1">
      <alignment horizontal="right" vertical="center"/>
      <protection locked="0"/>
    </xf>
    <xf numFmtId="165" fontId="7" fillId="7" borderId="20" xfId="0" applyNumberFormat="1" applyFont="1" applyFill="1" applyBorder="1" applyAlignment="1" applyProtection="1">
      <alignment horizontal="right" vertical="center"/>
      <protection locked="0"/>
    </xf>
    <xf numFmtId="0" fontId="7" fillId="7" borderId="20" xfId="0" applyFont="1" applyFill="1" applyBorder="1" applyAlignment="1" applyProtection="1">
      <alignment horizontal="center" vertical="center"/>
      <protection locked="0"/>
    </xf>
    <xf numFmtId="165" fontId="7" fillId="7" borderId="20" xfId="0" applyNumberFormat="1" applyFont="1" applyFill="1" applyBorder="1" applyAlignment="1" applyProtection="1">
      <alignment vertical="center"/>
      <protection locked="0"/>
    </xf>
    <xf numFmtId="0" fontId="7" fillId="7" borderId="20" xfId="0" applyFont="1" applyFill="1" applyBorder="1" applyAlignment="1" applyProtection="1">
      <alignment horizontal="left" vertical="center" wrapText="1"/>
      <protection locked="0"/>
    </xf>
    <xf numFmtId="49" fontId="7" fillId="7" borderId="20" xfId="0" applyNumberFormat="1" applyFont="1" applyFill="1" applyBorder="1" applyAlignment="1" applyProtection="1">
      <alignment horizontal="left" vertical="center" wrapText="1"/>
      <protection locked="0"/>
    </xf>
    <xf numFmtId="49" fontId="7" fillId="7" borderId="20" xfId="0" applyNumberFormat="1" applyFont="1" applyFill="1" applyBorder="1" applyAlignment="1" applyProtection="1">
      <alignment horizontal="right" vertical="center" wrapText="1"/>
      <protection locked="0"/>
    </xf>
    <xf numFmtId="0" fontId="7" fillId="7" borderId="21" xfId="0" applyFont="1" applyFill="1" applyBorder="1" applyAlignment="1" applyProtection="1">
      <alignment horizontal="left" vertical="center" wrapText="1"/>
      <protection locked="0"/>
    </xf>
    <xf numFmtId="0" fontId="7" fillId="7" borderId="2" xfId="0" applyFont="1" applyFill="1" applyBorder="1" applyAlignment="1" applyProtection="1">
      <alignment horizontal="left" vertical="center" wrapText="1"/>
      <protection locked="0"/>
    </xf>
    <xf numFmtId="165" fontId="16" fillId="13" borderId="35" xfId="1" applyNumberFormat="1" applyFont="1" applyFill="1" applyBorder="1" applyAlignment="1" applyProtection="1">
      <alignment vertical="center" wrapText="1"/>
      <protection locked="0"/>
    </xf>
    <xf numFmtId="0" fontId="7" fillId="13" borderId="17" xfId="0" applyFont="1" applyFill="1" applyBorder="1" applyAlignment="1" applyProtection="1">
      <alignment horizontal="right" vertical="center"/>
      <protection locked="0"/>
    </xf>
    <xf numFmtId="165" fontId="7" fillId="13" borderId="17" xfId="0" applyNumberFormat="1" applyFont="1" applyFill="1" applyBorder="1" applyAlignment="1" applyProtection="1">
      <alignment horizontal="right" vertical="center"/>
      <protection locked="0"/>
    </xf>
    <xf numFmtId="0" fontId="7" fillId="13" borderId="17" xfId="0" applyFont="1" applyFill="1" applyBorder="1" applyAlignment="1" applyProtection="1">
      <alignment horizontal="center" vertical="center"/>
      <protection locked="0"/>
    </xf>
    <xf numFmtId="0" fontId="7" fillId="13" borderId="17" xfId="0" applyFont="1" applyFill="1" applyBorder="1" applyAlignment="1" applyProtection="1">
      <alignment horizontal="left" vertical="center" wrapText="1"/>
      <protection locked="0"/>
    </xf>
    <xf numFmtId="49" fontId="7" fillId="13" borderId="17" xfId="0" applyNumberFormat="1" applyFont="1" applyFill="1" applyBorder="1" applyAlignment="1" applyProtection="1">
      <alignment horizontal="left" vertical="center" wrapText="1"/>
      <protection locked="0"/>
    </xf>
    <xf numFmtId="49" fontId="7" fillId="13" borderId="17" xfId="0" applyNumberFormat="1" applyFont="1" applyFill="1" applyBorder="1" applyAlignment="1" applyProtection="1">
      <alignment horizontal="right" vertical="center" wrapText="1"/>
      <protection locked="0"/>
    </xf>
    <xf numFmtId="0" fontId="7" fillId="13" borderId="18" xfId="0" applyFont="1" applyFill="1" applyBorder="1" applyAlignment="1" applyProtection="1">
      <alignment horizontal="left" vertical="center" wrapText="1"/>
      <protection locked="0"/>
    </xf>
    <xf numFmtId="165" fontId="16" fillId="13" borderId="31" xfId="1" applyNumberFormat="1" applyFont="1" applyFill="1" applyBorder="1" applyAlignment="1" applyProtection="1">
      <alignment vertical="center" wrapText="1"/>
      <protection locked="0"/>
    </xf>
    <xf numFmtId="0" fontId="7" fillId="13" borderId="20" xfId="0" applyFont="1" applyFill="1" applyBorder="1" applyAlignment="1" applyProtection="1">
      <alignment horizontal="right" vertical="center"/>
      <protection locked="0"/>
    </xf>
    <xf numFmtId="165" fontId="7" fillId="13" borderId="20" xfId="0" applyNumberFormat="1" applyFont="1" applyFill="1" applyBorder="1" applyAlignment="1" applyProtection="1">
      <alignment horizontal="right" vertical="center"/>
      <protection locked="0"/>
    </xf>
    <xf numFmtId="0" fontId="7" fillId="13" borderId="20" xfId="0" applyFont="1" applyFill="1" applyBorder="1" applyAlignment="1" applyProtection="1">
      <alignment horizontal="center" vertical="center"/>
      <protection locked="0"/>
    </xf>
    <xf numFmtId="165" fontId="7" fillId="13" borderId="20" xfId="0" applyNumberFormat="1" applyFont="1" applyFill="1" applyBorder="1" applyAlignment="1" applyProtection="1">
      <alignment vertical="center"/>
      <protection locked="0"/>
    </xf>
    <xf numFmtId="0" fontId="7" fillId="13" borderId="20" xfId="0" applyFont="1" applyFill="1" applyBorder="1" applyAlignment="1" applyProtection="1">
      <alignment horizontal="left" vertical="center" wrapText="1"/>
      <protection locked="0"/>
    </xf>
    <xf numFmtId="49" fontId="7" fillId="13" borderId="20" xfId="0" applyNumberFormat="1" applyFont="1" applyFill="1" applyBorder="1" applyAlignment="1" applyProtection="1">
      <alignment horizontal="left" vertical="center" wrapText="1"/>
      <protection locked="0"/>
    </xf>
    <xf numFmtId="49" fontId="7" fillId="13" borderId="20" xfId="0" applyNumberFormat="1" applyFont="1" applyFill="1" applyBorder="1" applyAlignment="1" applyProtection="1">
      <alignment horizontal="right" vertical="center" wrapText="1"/>
      <protection locked="0"/>
    </xf>
    <xf numFmtId="0" fontId="7" fillId="13" borderId="21" xfId="0" applyFont="1" applyFill="1" applyBorder="1" applyAlignment="1" applyProtection="1">
      <alignment horizontal="left" vertical="center" wrapText="1"/>
      <protection locked="0"/>
    </xf>
    <xf numFmtId="165" fontId="7" fillId="10" borderId="32" xfId="1" applyNumberFormat="1" applyFont="1" applyFill="1" applyBorder="1" applyAlignment="1" applyProtection="1">
      <alignment vertical="center" wrapText="1"/>
      <protection locked="0"/>
    </xf>
    <xf numFmtId="0" fontId="7" fillId="10" borderId="33" xfId="0" applyFont="1" applyFill="1" applyBorder="1" applyAlignment="1" applyProtection="1">
      <alignment horizontal="right" vertical="center"/>
      <protection locked="0"/>
    </xf>
    <xf numFmtId="165" fontId="7" fillId="10" borderId="33" xfId="0" applyNumberFormat="1" applyFont="1" applyFill="1" applyBorder="1" applyAlignment="1" applyProtection="1">
      <alignment horizontal="right" vertical="center"/>
      <protection locked="0"/>
    </xf>
    <xf numFmtId="0" fontId="7" fillId="10" borderId="33" xfId="0" applyFont="1" applyFill="1" applyBorder="1" applyAlignment="1" applyProtection="1">
      <alignment horizontal="center" vertical="center"/>
      <protection locked="0"/>
    </xf>
    <xf numFmtId="165" fontId="7" fillId="10" borderId="33" xfId="0" applyNumberFormat="1" applyFont="1" applyFill="1" applyBorder="1" applyAlignment="1" applyProtection="1">
      <alignment vertical="center"/>
      <protection locked="0"/>
    </xf>
    <xf numFmtId="0" fontId="7" fillId="10" borderId="33" xfId="0" applyFont="1" applyFill="1" applyBorder="1" applyAlignment="1" applyProtection="1">
      <alignment horizontal="left" vertical="center" wrapText="1"/>
      <protection locked="0"/>
    </xf>
    <xf numFmtId="49" fontId="7" fillId="10" borderId="33" xfId="0" applyNumberFormat="1" applyFont="1" applyFill="1" applyBorder="1" applyAlignment="1" applyProtection="1">
      <alignment horizontal="left" vertical="center" wrapText="1"/>
      <protection locked="0"/>
    </xf>
    <xf numFmtId="49" fontId="7" fillId="10" borderId="33" xfId="0" applyNumberFormat="1" applyFont="1" applyFill="1" applyBorder="1" applyAlignment="1" applyProtection="1">
      <alignment horizontal="right" vertical="center" wrapText="1"/>
      <protection locked="0"/>
    </xf>
    <xf numFmtId="0" fontId="7" fillId="10" borderId="34" xfId="0" applyFont="1" applyFill="1" applyBorder="1" applyAlignment="1" applyProtection="1">
      <alignment horizontal="left" vertical="center" wrapText="1"/>
      <protection locked="0"/>
    </xf>
    <xf numFmtId="165" fontId="7" fillId="15" borderId="31" xfId="1" applyNumberFormat="1" applyFont="1" applyFill="1" applyBorder="1" applyAlignment="1" applyProtection="1">
      <alignment vertical="center" wrapText="1"/>
      <protection locked="0"/>
    </xf>
    <xf numFmtId="0" fontId="7" fillId="15" borderId="20" xfId="0" applyFont="1" applyFill="1" applyBorder="1" applyAlignment="1" applyProtection="1">
      <alignment horizontal="right" vertical="center"/>
      <protection locked="0"/>
    </xf>
    <xf numFmtId="165" fontId="7" fillId="15" borderId="20" xfId="0" applyNumberFormat="1" applyFont="1" applyFill="1" applyBorder="1" applyAlignment="1" applyProtection="1">
      <alignment horizontal="right" vertical="center"/>
      <protection locked="0"/>
    </xf>
    <xf numFmtId="0" fontId="7" fillId="15" borderId="20" xfId="0" applyFont="1" applyFill="1" applyBorder="1" applyAlignment="1" applyProtection="1">
      <alignment horizontal="center" vertical="center"/>
      <protection locked="0"/>
    </xf>
    <xf numFmtId="165" fontId="7" fillId="15" borderId="20" xfId="0" applyNumberFormat="1" applyFont="1" applyFill="1" applyBorder="1" applyAlignment="1" applyProtection="1">
      <alignment vertical="center"/>
      <protection locked="0"/>
    </xf>
    <xf numFmtId="0" fontId="7" fillId="15" borderId="20" xfId="0" applyFont="1" applyFill="1" applyBorder="1" applyAlignment="1" applyProtection="1">
      <alignment horizontal="left" vertical="center" wrapText="1"/>
      <protection locked="0"/>
    </xf>
    <xf numFmtId="49" fontId="7" fillId="15" borderId="20" xfId="0" applyNumberFormat="1" applyFont="1" applyFill="1" applyBorder="1" applyAlignment="1" applyProtection="1">
      <alignment horizontal="left" vertical="center" wrapText="1"/>
      <protection locked="0"/>
    </xf>
    <xf numFmtId="49" fontId="7" fillId="15" borderId="20" xfId="0" applyNumberFormat="1" applyFont="1" applyFill="1" applyBorder="1" applyAlignment="1" applyProtection="1">
      <alignment horizontal="right" vertical="center" wrapText="1"/>
      <protection locked="0"/>
    </xf>
    <xf numFmtId="0" fontId="7" fillId="15" borderId="2" xfId="0" applyFont="1" applyFill="1" applyBorder="1" applyAlignment="1" applyProtection="1">
      <alignment horizontal="left" vertical="center" wrapText="1"/>
      <protection locked="0"/>
    </xf>
    <xf numFmtId="165" fontId="7" fillId="15" borderId="32" xfId="1" applyNumberFormat="1" applyFont="1" applyFill="1" applyBorder="1" applyAlignment="1" applyProtection="1">
      <alignment vertical="center" wrapText="1"/>
      <protection locked="0"/>
    </xf>
    <xf numFmtId="0" fontId="7" fillId="15" borderId="33" xfId="0" applyFont="1" applyFill="1" applyBorder="1" applyAlignment="1" applyProtection="1">
      <alignment horizontal="right" vertical="center"/>
      <protection locked="0"/>
    </xf>
    <xf numFmtId="165" fontId="7" fillId="15" borderId="33" xfId="0" applyNumberFormat="1" applyFont="1" applyFill="1" applyBorder="1" applyAlignment="1" applyProtection="1">
      <alignment horizontal="right" vertical="center"/>
      <protection locked="0"/>
    </xf>
    <xf numFmtId="0" fontId="7" fillId="15" borderId="33" xfId="0" applyFont="1" applyFill="1" applyBorder="1" applyAlignment="1" applyProtection="1">
      <alignment horizontal="center" vertical="center"/>
      <protection locked="0"/>
    </xf>
    <xf numFmtId="165" fontId="7" fillId="15" borderId="33" xfId="0" applyNumberFormat="1" applyFont="1" applyFill="1" applyBorder="1" applyAlignment="1" applyProtection="1">
      <alignment vertical="center"/>
      <protection locked="0"/>
    </xf>
    <xf numFmtId="0" fontId="7" fillId="15" borderId="33" xfId="0" applyFont="1" applyFill="1" applyBorder="1" applyAlignment="1" applyProtection="1">
      <alignment horizontal="left" vertical="center" wrapText="1"/>
      <protection locked="0"/>
    </xf>
    <xf numFmtId="49" fontId="7" fillId="15" borderId="33" xfId="0" applyNumberFormat="1" applyFont="1" applyFill="1" applyBorder="1" applyAlignment="1" applyProtection="1">
      <alignment horizontal="left" vertical="center" wrapText="1"/>
      <protection locked="0"/>
    </xf>
    <xf numFmtId="49" fontId="7" fillId="15" borderId="33" xfId="0" applyNumberFormat="1" applyFont="1" applyFill="1" applyBorder="1" applyAlignment="1" applyProtection="1">
      <alignment horizontal="right" vertical="center" wrapText="1"/>
      <protection locked="0"/>
    </xf>
    <xf numFmtId="0" fontId="7" fillId="15" borderId="34" xfId="0" applyFont="1" applyFill="1" applyBorder="1" applyAlignment="1" applyProtection="1">
      <alignment horizontal="left" vertical="center" wrapText="1"/>
      <protection locked="0"/>
    </xf>
    <xf numFmtId="0" fontId="7" fillId="0" borderId="0" xfId="0" applyFont="1" applyAlignment="1" applyProtection="1">
      <alignment horizontal="right" vertical="center"/>
      <protection locked="0"/>
    </xf>
    <xf numFmtId="165" fontId="7" fillId="0" borderId="0" xfId="0" applyNumberFormat="1" applyFont="1" applyAlignment="1" applyProtection="1">
      <alignment horizontal="right"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165" fontId="7" fillId="0" borderId="0" xfId="0" applyNumberFormat="1" applyFont="1" applyAlignment="1" applyProtection="1">
      <alignment vertical="center"/>
      <protection locked="0"/>
    </xf>
    <xf numFmtId="0" fontId="7" fillId="0" borderId="0" xfId="0" applyFont="1" applyAlignment="1" applyProtection="1">
      <alignment horizontal="left" vertical="center" wrapText="1"/>
      <protection locked="0"/>
    </xf>
    <xf numFmtId="0" fontId="0" fillId="0" borderId="0" xfId="0" applyAlignment="1" applyProtection="1">
      <alignment horizontal="right" vertical="center"/>
      <protection locked="0"/>
    </xf>
    <xf numFmtId="165" fontId="0" fillId="0" borderId="0" xfId="0" applyNumberFormat="1" applyAlignment="1" applyProtection="1">
      <alignment horizontal="right" vertical="center"/>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wrapText="1"/>
      <protection locked="0"/>
    </xf>
    <xf numFmtId="165" fontId="6" fillId="15" borderId="22" xfId="1" applyNumberFormat="1" applyFont="1" applyFill="1" applyBorder="1" applyAlignment="1" applyProtection="1">
      <alignment vertical="center" wrapText="1"/>
    </xf>
    <xf numFmtId="1" fontId="6" fillId="15" borderId="23" xfId="1" applyNumberFormat="1" applyFont="1" applyFill="1" applyBorder="1" applyAlignment="1" applyProtection="1">
      <alignment horizontal="right" vertical="center" wrapText="1"/>
    </xf>
    <xf numFmtId="168" fontId="6" fillId="15" borderId="23" xfId="1" applyNumberFormat="1" applyFont="1" applyFill="1" applyBorder="1" applyAlignment="1" applyProtection="1">
      <alignment horizontal="right" vertical="center" wrapText="1"/>
    </xf>
    <xf numFmtId="165" fontId="6" fillId="14" borderId="19" xfId="1" applyNumberFormat="1" applyFont="1" applyFill="1" applyBorder="1" applyAlignment="1" applyProtection="1">
      <alignment vertical="center" wrapText="1"/>
    </xf>
    <xf numFmtId="1" fontId="6" fillId="14" borderId="20" xfId="1" applyNumberFormat="1" applyFont="1" applyFill="1" applyBorder="1" applyAlignment="1" applyProtection="1">
      <alignment horizontal="right" vertical="center" wrapText="1"/>
    </xf>
    <xf numFmtId="168" fontId="6" fillId="14" borderId="20" xfId="1" applyNumberFormat="1" applyFont="1" applyFill="1" applyBorder="1" applyAlignment="1" applyProtection="1">
      <alignment horizontal="right" vertical="center" wrapText="1"/>
    </xf>
    <xf numFmtId="167" fontId="6" fillId="0" borderId="0" xfId="2" applyNumberFormat="1" applyFont="1" applyFill="1" applyBorder="1" applyAlignment="1" applyProtection="1">
      <alignment horizontal="left" vertical="center"/>
    </xf>
    <xf numFmtId="165" fontId="6" fillId="9" borderId="19" xfId="1" applyNumberFormat="1" applyFont="1" applyFill="1" applyBorder="1" applyAlignment="1" applyProtection="1">
      <alignment vertical="center" wrapText="1"/>
    </xf>
    <xf numFmtId="1" fontId="6" fillId="9" borderId="20" xfId="1" applyNumberFormat="1" applyFont="1" applyFill="1" applyBorder="1" applyAlignment="1" applyProtection="1">
      <alignment horizontal="right" vertical="center" wrapText="1"/>
    </xf>
    <xf numFmtId="168" fontId="6" fillId="9" borderId="20" xfId="1" applyNumberFormat="1" applyFont="1" applyFill="1" applyBorder="1" applyAlignment="1" applyProtection="1">
      <alignment horizontal="right" vertical="center" wrapText="1"/>
    </xf>
    <xf numFmtId="165" fontId="12" fillId="13" borderId="19" xfId="1" applyNumberFormat="1" applyFont="1" applyFill="1" applyBorder="1" applyAlignment="1" applyProtection="1">
      <alignment vertical="center" wrapText="1"/>
    </xf>
    <xf numFmtId="1" fontId="12" fillId="13" borderId="20" xfId="1" applyNumberFormat="1" applyFont="1" applyFill="1" applyBorder="1" applyAlignment="1" applyProtection="1">
      <alignment horizontal="right" vertical="center" wrapText="1"/>
    </xf>
    <xf numFmtId="168" fontId="12" fillId="13" borderId="20" xfId="1" applyNumberFormat="1" applyFont="1" applyFill="1" applyBorder="1" applyAlignment="1" applyProtection="1">
      <alignment horizontal="right" vertical="center" wrapText="1"/>
    </xf>
    <xf numFmtId="165" fontId="6" fillId="7" borderId="19" xfId="1" applyNumberFormat="1" applyFont="1" applyFill="1" applyBorder="1" applyAlignment="1" applyProtection="1">
      <alignment vertical="center" wrapText="1"/>
    </xf>
    <xf numFmtId="1" fontId="6" fillId="7" borderId="20" xfId="1" applyNumberFormat="1" applyFont="1" applyFill="1" applyBorder="1" applyAlignment="1" applyProtection="1">
      <alignment horizontal="right" vertical="center" wrapText="1"/>
    </xf>
    <xf numFmtId="168" fontId="6" fillId="7" borderId="20" xfId="1" applyNumberFormat="1" applyFont="1" applyFill="1" applyBorder="1" applyAlignment="1" applyProtection="1">
      <alignment horizontal="right" vertical="center" wrapText="1"/>
    </xf>
    <xf numFmtId="165" fontId="6" fillId="12" borderId="19" xfId="1" applyNumberFormat="1" applyFont="1" applyFill="1" applyBorder="1" applyAlignment="1" applyProtection="1">
      <alignment vertical="center" wrapText="1"/>
    </xf>
    <xf numFmtId="1" fontId="6" fillId="12" borderId="20" xfId="1" applyNumberFormat="1" applyFont="1" applyFill="1" applyBorder="1" applyAlignment="1" applyProtection="1">
      <alignment horizontal="right" vertical="center" wrapText="1"/>
    </xf>
    <xf numFmtId="168" fontId="6" fillId="12" borderId="20" xfId="1" applyNumberFormat="1" applyFont="1" applyFill="1" applyBorder="1" applyAlignment="1" applyProtection="1">
      <alignment horizontal="right" vertical="center" wrapText="1"/>
    </xf>
    <xf numFmtId="165" fontId="6" fillId="5" borderId="19" xfId="1" applyNumberFormat="1" applyFont="1" applyFill="1" applyBorder="1" applyAlignment="1" applyProtection="1">
      <alignment vertical="center" wrapText="1"/>
    </xf>
    <xf numFmtId="1" fontId="6" fillId="5" borderId="20" xfId="1" applyNumberFormat="1" applyFont="1" applyFill="1" applyBorder="1" applyAlignment="1" applyProtection="1">
      <alignment horizontal="right" vertical="center" wrapText="1"/>
    </xf>
    <xf numFmtId="168" fontId="6" fillId="5" borderId="20" xfId="1" applyNumberFormat="1" applyFont="1" applyFill="1" applyBorder="1" applyAlignment="1" applyProtection="1">
      <alignment horizontal="right" vertical="center" wrapText="1"/>
    </xf>
    <xf numFmtId="165" fontId="6" fillId="2" borderId="16" xfId="1" applyNumberFormat="1" applyFont="1" applyFill="1" applyBorder="1" applyAlignment="1" applyProtection="1">
      <alignment vertical="center" wrapText="1"/>
    </xf>
    <xf numFmtId="168" fontId="6" fillId="2" borderId="17" xfId="1" applyNumberFormat="1" applyFont="1" applyFill="1" applyBorder="1" applyAlignment="1" applyProtection="1">
      <alignment vertical="center" wrapText="1"/>
    </xf>
    <xf numFmtId="168" fontId="6" fillId="2" borderId="17" xfId="1" applyNumberFormat="1" applyFont="1" applyFill="1" applyBorder="1" applyAlignment="1" applyProtection="1">
      <alignment horizontal="right" vertical="center" wrapText="1"/>
    </xf>
    <xf numFmtId="0" fontId="7" fillId="2" borderId="20" xfId="0" applyFont="1" applyFill="1" applyBorder="1" applyAlignment="1">
      <alignment horizontal="right" vertical="center" wrapText="1"/>
    </xf>
    <xf numFmtId="169" fontId="6" fillId="2" borderId="17" xfId="2" applyNumberFormat="1" applyFont="1" applyFill="1" applyBorder="1" applyAlignment="1" applyProtection="1">
      <alignment horizontal="right" vertical="center" wrapText="1"/>
    </xf>
    <xf numFmtId="169" fontId="6" fillId="9" borderId="20" xfId="2" applyNumberFormat="1" applyFont="1" applyFill="1" applyBorder="1" applyAlignment="1" applyProtection="1">
      <alignment horizontal="right" vertical="center" wrapText="1"/>
    </xf>
    <xf numFmtId="169" fontId="6" fillId="4" borderId="20" xfId="2" applyNumberFormat="1" applyFont="1" applyFill="1" applyBorder="1" applyAlignment="1" applyProtection="1">
      <alignment horizontal="right" vertical="center" wrapText="1"/>
    </xf>
    <xf numFmtId="169" fontId="6" fillId="5" borderId="20" xfId="2" applyNumberFormat="1" applyFont="1" applyFill="1" applyBorder="1" applyAlignment="1" applyProtection="1">
      <alignment horizontal="right" vertical="center" wrapText="1"/>
    </xf>
    <xf numFmtId="169" fontId="6" fillId="12" borderId="20" xfId="2" applyNumberFormat="1" applyFont="1" applyFill="1" applyBorder="1" applyAlignment="1" applyProtection="1">
      <alignment horizontal="right" vertical="center" wrapText="1"/>
    </xf>
    <xf numFmtId="169" fontId="6" fillId="7" borderId="20" xfId="2" applyNumberFormat="1" applyFont="1" applyFill="1" applyBorder="1" applyAlignment="1" applyProtection="1">
      <alignment horizontal="right" vertical="center" wrapText="1"/>
    </xf>
    <xf numFmtId="169" fontId="6" fillId="13" borderId="20" xfId="2" applyNumberFormat="1" applyFont="1" applyFill="1" applyBorder="1" applyAlignment="1" applyProtection="1">
      <alignment horizontal="right" vertical="center" wrapText="1"/>
    </xf>
    <xf numFmtId="169" fontId="6" fillId="14" borderId="20" xfId="2" applyNumberFormat="1" applyFont="1" applyFill="1" applyBorder="1" applyAlignment="1" applyProtection="1">
      <alignment horizontal="right" vertical="center" wrapText="1"/>
    </xf>
    <xf numFmtId="169" fontId="6" fillId="15" borderId="23" xfId="2" applyNumberFormat="1" applyFont="1" applyFill="1" applyBorder="1" applyAlignment="1" applyProtection="1">
      <alignment horizontal="right" vertical="center" wrapText="1"/>
    </xf>
    <xf numFmtId="169" fontId="6" fillId="2" borderId="18" xfId="2" applyNumberFormat="1" applyFont="1" applyFill="1" applyBorder="1" applyAlignment="1" applyProtection="1">
      <alignment horizontal="right" vertical="center" wrapText="1"/>
    </xf>
    <xf numFmtId="169" fontId="6" fillId="9" borderId="21" xfId="2" applyNumberFormat="1" applyFont="1" applyFill="1" applyBorder="1" applyAlignment="1" applyProtection="1">
      <alignment horizontal="right" vertical="center" wrapText="1"/>
    </xf>
    <xf numFmtId="169" fontId="6" fillId="4" borderId="21" xfId="2" applyNumberFormat="1" applyFont="1" applyFill="1" applyBorder="1" applyAlignment="1" applyProtection="1">
      <alignment horizontal="right" vertical="center" wrapText="1"/>
    </xf>
    <xf numFmtId="169" fontId="6" fillId="5" borderId="21" xfId="2" applyNumberFormat="1" applyFont="1" applyFill="1" applyBorder="1" applyAlignment="1" applyProtection="1">
      <alignment horizontal="right" vertical="center" wrapText="1"/>
    </xf>
    <xf numFmtId="169" fontId="6" fillId="12" borderId="21" xfId="2" applyNumberFormat="1" applyFont="1" applyFill="1" applyBorder="1" applyAlignment="1" applyProtection="1">
      <alignment horizontal="right" vertical="center" wrapText="1"/>
    </xf>
    <xf numFmtId="169" fontId="6" fillId="7" borderId="21" xfId="2" applyNumberFormat="1" applyFont="1" applyFill="1" applyBorder="1" applyAlignment="1" applyProtection="1">
      <alignment horizontal="right" vertical="center" wrapText="1"/>
    </xf>
    <xf numFmtId="169" fontId="6" fillId="13" borderId="21" xfId="2" applyNumberFormat="1" applyFont="1" applyFill="1" applyBorder="1" applyAlignment="1" applyProtection="1">
      <alignment horizontal="right" vertical="center" wrapText="1"/>
    </xf>
    <xf numFmtId="169" fontId="6" fillId="14" borderId="21" xfId="2" applyNumberFormat="1" applyFont="1" applyFill="1" applyBorder="1" applyAlignment="1" applyProtection="1">
      <alignment horizontal="right" vertical="center" wrapText="1"/>
    </xf>
    <xf numFmtId="0" fontId="24" fillId="17" borderId="36" xfId="0" applyFont="1" applyFill="1" applyBorder="1" applyAlignment="1">
      <alignment horizontal="center" vertical="top"/>
    </xf>
    <xf numFmtId="0" fontId="24" fillId="17" borderId="40" xfId="0" applyFont="1" applyFill="1" applyBorder="1" applyAlignment="1">
      <alignment horizontal="center" vertical="top"/>
    </xf>
    <xf numFmtId="0" fontId="24" fillId="17" borderId="46" xfId="0" applyFont="1" applyFill="1" applyBorder="1" applyAlignment="1">
      <alignment horizontal="center" vertical="top"/>
    </xf>
    <xf numFmtId="0" fontId="24" fillId="17" borderId="47" xfId="0" applyFont="1" applyFill="1" applyBorder="1" applyAlignment="1">
      <alignment horizontal="center" vertical="top"/>
    </xf>
    <xf numFmtId="3" fontId="25" fillId="18" borderId="47" xfId="0" applyNumberFormat="1" applyFont="1" applyFill="1" applyBorder="1" applyAlignment="1">
      <alignment horizontal="right" vertical="top" wrapText="1"/>
    </xf>
    <xf numFmtId="0" fontId="25" fillId="18" borderId="47" xfId="0" applyFont="1" applyFill="1" applyBorder="1" applyAlignment="1">
      <alignment horizontal="center" vertical="top" wrapText="1"/>
    </xf>
    <xf numFmtId="165" fontId="10" fillId="19" borderId="0" xfId="0" applyNumberFormat="1" applyFont="1" applyFill="1" applyAlignment="1" applyProtection="1">
      <alignment vertical="center"/>
      <protection locked="0"/>
    </xf>
    <xf numFmtId="0" fontId="2" fillId="7" borderId="0" xfId="3" applyFill="1" applyBorder="1" applyAlignment="1" applyProtection="1">
      <alignment horizontal="right" vertical="center"/>
      <protection locked="0"/>
    </xf>
    <xf numFmtId="0" fontId="24" fillId="17" borderId="36" xfId="0" applyFont="1" applyFill="1" applyBorder="1" applyAlignment="1">
      <alignment horizontal="center" vertical="top"/>
    </xf>
    <xf numFmtId="0" fontId="24" fillId="17" borderId="40" xfId="0" applyFont="1" applyFill="1" applyBorder="1" applyAlignment="1">
      <alignment horizontal="center" vertical="top"/>
    </xf>
    <xf numFmtId="0" fontId="24" fillId="17" borderId="46" xfId="0" applyFont="1" applyFill="1" applyBorder="1" applyAlignment="1">
      <alignment horizontal="center" vertical="top"/>
    </xf>
    <xf numFmtId="0" fontId="24" fillId="17" borderId="37" xfId="0" applyFont="1" applyFill="1" applyBorder="1" applyAlignment="1">
      <alignment horizontal="center" vertical="top"/>
    </xf>
    <xf numFmtId="0" fontId="24" fillId="17" borderId="38" xfId="0" applyFont="1" applyFill="1" applyBorder="1" applyAlignment="1">
      <alignment horizontal="center" vertical="top"/>
    </xf>
    <xf numFmtId="0" fontId="24" fillId="17" borderId="39" xfId="0" applyFont="1" applyFill="1" applyBorder="1" applyAlignment="1">
      <alignment horizontal="center" vertical="top"/>
    </xf>
    <xf numFmtId="0" fontId="24" fillId="17" borderId="41" xfId="0" applyFont="1" applyFill="1" applyBorder="1" applyAlignment="1">
      <alignment horizontal="center" vertical="top"/>
    </xf>
    <xf numFmtId="0" fontId="24" fillId="17" borderId="0" xfId="0" applyFont="1" applyFill="1" applyAlignment="1">
      <alignment horizontal="center" vertical="top"/>
    </xf>
    <xf numFmtId="0" fontId="24" fillId="17" borderId="42" xfId="0" applyFont="1" applyFill="1" applyBorder="1" applyAlignment="1">
      <alignment horizontal="center" vertical="top"/>
    </xf>
    <xf numFmtId="0" fontId="24" fillId="17" borderId="43" xfId="0" applyFont="1" applyFill="1" applyBorder="1" applyAlignment="1">
      <alignment horizontal="center" vertical="top"/>
    </xf>
    <xf numFmtId="0" fontId="24" fillId="17" borderId="44" xfId="0" applyFont="1" applyFill="1" applyBorder="1" applyAlignment="1">
      <alignment horizontal="center" vertical="top"/>
    </xf>
    <xf numFmtId="0" fontId="24" fillId="17" borderId="45" xfId="0" applyFont="1" applyFill="1" applyBorder="1" applyAlignment="1">
      <alignment horizontal="center" vertical="top"/>
    </xf>
  </cellXfs>
  <cellStyles count="4">
    <cellStyle name="Currency" xfId="1" builtinId="4"/>
    <cellStyle name="Heading 1" xfId="3" builtinId="16"/>
    <cellStyle name="Normal" xfId="0" builtinId="0"/>
    <cellStyle name="Percent" xfId="2" builtinId="5"/>
  </cellStyles>
  <dxfs count="70">
    <dxf>
      <font>
        <strike val="0"/>
        <color theme="0"/>
      </font>
      <fill>
        <patternFill>
          <bgColor rgb="FFC00000"/>
        </patternFill>
      </fill>
    </dxf>
    <dxf>
      <font>
        <strike val="0"/>
        <color theme="0"/>
      </font>
      <fill>
        <patternFill>
          <bgColor rgb="FFC00000"/>
        </patternFill>
      </fill>
    </dxf>
    <dxf>
      <alignment vertical="center" textRotation="0" indent="0" justifyLastLine="0" shrinkToFit="0" readingOrder="0"/>
    </dxf>
    <dxf>
      <alignment vertical="center" textRotation="0" indent="0" justifyLastLine="0" shrinkToFit="0" readingOrder="0"/>
      <border outline="0">
        <left style="thin">
          <color auto="1"/>
        </left>
      </border>
    </dxf>
    <dxf>
      <numFmt numFmtId="30" formatCode="@"/>
      <alignment vertical="center" textRotation="0" indent="0" justifyLastLine="0" shrinkToFit="0" readingOrder="0"/>
    </dxf>
    <dxf>
      <alignment vertical="center" textRotation="0" indent="0" justifyLastLine="0" shrinkToFit="0" readingOrder="0"/>
      <border outline="0">
        <right style="thin">
          <color auto="1"/>
        </right>
      </border>
    </dxf>
    <dxf>
      <alignment vertical="center" textRotation="0" indent="0" justifyLastLine="0" shrinkToFit="0" readingOrder="0"/>
    </dxf>
    <dxf>
      <alignment vertical="center" textRotation="0" indent="0" justifyLastLine="0" shrinkToFit="0" readingOrder="0"/>
      <border outline="0">
        <left style="thin">
          <color auto="1"/>
        </left>
      </border>
    </dxf>
    <dxf>
      <numFmt numFmtId="30" formatCode="@"/>
      <alignment vertical="center" textRotation="0" indent="0" justifyLastLine="0" shrinkToFit="0" readingOrder="0"/>
    </dxf>
    <dxf>
      <alignment vertical="center" textRotation="0" indent="0" justifyLastLine="0" shrinkToFit="0" readingOrder="0"/>
      <border outline="0">
        <right style="thin">
          <color auto="1"/>
        </right>
      </border>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9"/>
        <color theme="1"/>
        <name val="Calibri"/>
        <family val="2"/>
        <scheme val="minor"/>
      </font>
      <alignment horizontal="general" vertical="center" textRotation="0" wrapText="0" indent="0" justifyLastLine="0" shrinkToFit="0" readingOrder="0"/>
    </dxf>
    <dxf>
      <border outline="0">
        <right style="thick">
          <color auto="1"/>
        </right>
      </border>
    </dxf>
    <dxf>
      <alignment vertical="center" textRotation="0" indent="0" justifyLastLine="0" shrinkToFit="0" readingOrder="0"/>
    </dxf>
    <dxf>
      <alignment vertical="center" textRotation="0" indent="0" justifyLastLine="0" shrinkToFit="0" readingOrder="0"/>
    </dxf>
    <dxf>
      <numFmt numFmtId="169" formatCode="0.00000%"/>
      <alignment vertical="center" textRotation="0" indent="0" justifyLastLine="0" shrinkToFit="0" readingOrder="0"/>
      <border outline="0">
        <left style="thin">
          <color auto="1"/>
        </left>
      </border>
    </dxf>
    <dxf>
      <numFmt numFmtId="168" formatCode="&quot;$&quot;#,##0.00000"/>
      <alignment vertical="center" textRotation="0" indent="0" justifyLastLine="0" shrinkToFit="0" readingOrder="0"/>
      <border outline="0">
        <right style="thin">
          <color auto="1"/>
        </right>
      </border>
    </dxf>
    <dxf>
      <alignment vertical="center" textRotation="0" indent="0" justifyLastLine="0" shrinkToFit="0" readingOrder="0"/>
      <border outline="0">
        <left style="thin">
          <color auto="1"/>
        </left>
        <right style="thin">
          <color auto="1"/>
        </right>
      </border>
    </dxf>
    <dxf>
      <numFmt numFmtId="169" formatCode="0.00000%"/>
      <alignment vertical="center" textRotation="0" indent="0" justifyLastLine="0" shrinkToFit="0" readingOrder="0"/>
      <border outline="0">
        <left style="thin">
          <color auto="1"/>
        </left>
      </border>
    </dxf>
    <dxf>
      <numFmt numFmtId="168" formatCode="&quot;$&quot;#,##0.00000"/>
      <alignment vertical="center" textRotation="0" indent="0" justifyLastLine="0" shrinkToFit="0" readingOrder="0"/>
      <border outline="0">
        <right style="thin">
          <color auto="1"/>
        </right>
      </border>
    </dxf>
    <dxf>
      <alignment vertical="center" textRotation="0" indent="0" justifyLastLine="0" shrinkToFit="0" readingOrder="0"/>
      <border outline="0">
        <right style="thin">
          <color auto="1"/>
        </right>
      </border>
    </dxf>
    <dxf>
      <alignment vertical="center" textRotation="0" indent="0" justifyLastLine="0" shrinkToFit="0" readingOrder="0"/>
    </dxf>
    <dxf>
      <border outline="0">
        <left style="medium">
          <color auto="1"/>
        </left>
        <right style="medium">
          <color auto="1"/>
        </right>
        <top style="medium">
          <color auto="1"/>
        </top>
        <bottom style="medium">
          <color auto="1"/>
        </bottom>
      </border>
    </dxf>
    <dxf>
      <numFmt numFmtId="164" formatCode="&quot;$&quot;#,##0"/>
      <alignment vertical="center" textRotation="0" indent="0" justifyLastLine="0" shrinkToFit="0" readingOrder="0"/>
    </dxf>
    <dxf>
      <border outline="0">
        <bottom style="medium">
          <color auto="1"/>
        </bottom>
      </border>
    </dxf>
    <dxf>
      <font>
        <b/>
        <i val="0"/>
        <strike val="0"/>
        <condense val="0"/>
        <extend val="0"/>
        <outline val="0"/>
        <shadow val="0"/>
        <u val="none"/>
        <vertAlign val="baseline"/>
        <sz val="10"/>
        <color theme="1"/>
        <name val="Calibri"/>
        <family val="2"/>
        <scheme val="minor"/>
      </font>
      <numFmt numFmtId="164" formatCode="&quot;$&quot;#,##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auto="1"/>
        </left>
        <right style="thin">
          <color auto="1"/>
        </right>
        <top/>
        <bottom/>
      </border>
    </dxf>
    <dxf>
      <alignment vertical="center" textRotation="0" indent="0" justifyLastLine="0" shrinkToFit="0" readingOrder="0"/>
      <protection locked="0" hidden="0"/>
    </dxf>
    <dxf>
      <alignment vertical="center" textRotation="0" indent="0" justifyLastLine="0" shrinkToFit="0" readingOrder="0"/>
      <border>
        <left style="thin">
          <color auto="1"/>
        </left>
      </border>
      <protection locked="0" hidden="0"/>
    </dxf>
    <dxf>
      <numFmt numFmtId="30" formatCode="@"/>
      <alignment vertical="center" textRotation="0" indent="0" justifyLastLine="0" shrinkToFit="0" readingOrder="0"/>
      <protection locked="0" hidden="0"/>
    </dxf>
    <dxf>
      <alignment vertical="center" textRotation="0" indent="0" justifyLastLine="0" shrinkToFit="0" readingOrder="0"/>
      <border>
        <right style="thin">
          <color auto="1"/>
        </right>
      </border>
      <protection locked="0" hidden="0"/>
    </dxf>
    <dxf>
      <alignment vertical="center" textRotation="0" indent="0" justifyLastLine="0" shrinkToFit="0" readingOrder="0"/>
      <protection locked="0" hidden="0"/>
    </dxf>
    <dxf>
      <alignment vertical="center" textRotation="0" indent="0" justifyLastLine="0" shrinkToFit="0" readingOrder="0"/>
      <border>
        <left style="thin">
          <color auto="1"/>
        </left>
      </border>
      <protection locked="0" hidden="0"/>
    </dxf>
    <dxf>
      <numFmt numFmtId="30" formatCode="@"/>
      <alignment vertical="center" textRotation="0" indent="0" justifyLastLine="0" shrinkToFit="0" readingOrder="0"/>
      <protection locked="0" hidden="0"/>
    </dxf>
    <dxf>
      <alignment vertical="center" textRotation="0" indent="0" justifyLastLine="0" shrinkToFit="0" readingOrder="0"/>
      <border>
        <right style="thin">
          <color auto="1"/>
        </right>
      </border>
      <protection locked="0" hidden="0"/>
    </dxf>
    <dxf>
      <alignment vertical="center" textRotation="0" indent="0" justifyLastLine="0" shrinkToFit="0" readingOrder="0"/>
      <protection locked="0" hidden="0"/>
    </dxf>
    <dxf>
      <alignment vertical="center" textRotation="0" indent="0" justifyLastLine="0" shrinkToFit="0" readingOrder="0"/>
      <protection locked="0" hidden="0"/>
    </dxf>
    <dxf>
      <alignment vertical="center" textRotation="0" indent="0" justifyLastLine="0" shrinkToFit="0" readingOrder="0"/>
      <protection locked="0" hidden="0"/>
    </dxf>
    <dxf>
      <alignment vertical="center" textRotation="0" indent="0" justifyLastLine="0" shrinkToFit="0" readingOrder="0"/>
      <protection locked="0" hidden="0"/>
    </dxf>
    <dxf>
      <alignment vertical="center" textRotation="0" indent="0" justifyLastLine="0" shrinkToFit="0" readingOrder="0"/>
      <protection locked="0" hidden="0"/>
    </dxf>
    <dxf>
      <alignment vertical="center" textRotation="0" indent="0" justifyLastLine="0" shrinkToFit="0" readingOrder="0"/>
      <protection locked="0" hidden="0"/>
    </dxf>
    <dxf>
      <alignment vertical="center" textRotation="0" indent="0" justifyLastLine="0" shrinkToFit="0" readingOrder="0"/>
      <protection locked="0" hidden="0"/>
    </dxf>
    <dxf>
      <alignment vertical="center" textRotation="0" indent="0" justifyLastLine="0" shrinkToFit="0" readingOrder="0"/>
      <protection locked="0" hidden="0"/>
    </dxf>
    <dxf>
      <alignment vertical="center" textRotation="0" indent="0" justifyLastLine="0" shrinkToFit="0" readingOrder="0"/>
      <protection locked="0" hidden="0"/>
    </dxf>
    <dxf>
      <alignment vertical="center" textRotation="0" indent="0" justifyLastLine="0" shrinkToFit="0" readingOrder="0"/>
      <protection locked="0" hidden="0"/>
    </dxf>
    <dxf>
      <alignment vertical="center"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alignment horizontal="general" vertical="center" textRotation="0" wrapText="0" indent="0" justifyLastLine="0" shrinkToFit="0" readingOrder="0"/>
      <protection locked="0" hidden="0"/>
    </dxf>
    <dxf>
      <border outline="0">
        <right style="thick">
          <color auto="1"/>
        </right>
      </border>
    </dxf>
    <dxf>
      <alignment vertical="center" textRotation="0" indent="0" justifyLastLine="0" shrinkToFit="0" readingOrder="0"/>
      <protection locked="0" hidden="0"/>
    </dxf>
    <dxf>
      <alignment vertical="center" textRotation="0" indent="0" justifyLastLine="0" shrinkToFit="0" readingOrder="0"/>
      <protection locked="1" hidden="0"/>
    </dxf>
    <dxf>
      <numFmt numFmtId="169" formatCode="0.00000%"/>
      <alignment horizontal="right" vertical="center" textRotation="0" wrapText="1" indent="0" justifyLastLine="0" shrinkToFit="0" readingOrder="0"/>
      <border outline="0">
        <left style="thin">
          <color auto="1"/>
        </left>
      </border>
      <protection locked="0" hidden="0"/>
    </dxf>
    <dxf>
      <numFmt numFmtId="168" formatCode="&quot;$&quot;#,##0.00000"/>
      <alignment vertical="center" textRotation="0" indent="0" justifyLastLine="0" shrinkToFit="0" readingOrder="0"/>
      <border outline="0">
        <right style="thin">
          <color auto="1"/>
        </right>
      </border>
      <protection locked="0" hidden="0"/>
    </dxf>
    <dxf>
      <alignment vertical="center" textRotation="0" indent="0" justifyLastLine="0" shrinkToFit="0" readingOrder="0"/>
      <border outline="0">
        <left style="thin">
          <color auto="1"/>
        </left>
        <right style="thin">
          <color auto="1"/>
        </right>
      </border>
      <protection locked="0" hidden="0"/>
    </dxf>
    <dxf>
      <numFmt numFmtId="169" formatCode="0.00000%"/>
      <alignment horizontal="right" vertical="center" textRotation="0" wrapText="1" indent="0" justifyLastLine="0" shrinkToFit="0" readingOrder="0"/>
      <border outline="0">
        <left style="thin">
          <color auto="1"/>
        </left>
      </border>
      <protection locked="0" hidden="0"/>
    </dxf>
    <dxf>
      <numFmt numFmtId="168" formatCode="&quot;$&quot;#,##0.00000"/>
      <alignment vertical="center" textRotation="0" indent="0" justifyLastLine="0" shrinkToFit="0" readingOrder="0"/>
      <border outline="0">
        <right style="thin">
          <color auto="1"/>
        </right>
      </border>
      <protection locked="0" hidden="0"/>
    </dxf>
    <dxf>
      <alignment vertical="center" textRotation="0" indent="0" justifyLastLine="0" shrinkToFit="0" readingOrder="0"/>
      <border>
        <right style="thin">
          <color auto="1"/>
        </right>
      </border>
      <protection locked="0" hidden="0"/>
    </dxf>
    <dxf>
      <alignment vertical="center" textRotation="0" indent="0" justifyLastLine="0" shrinkToFit="0" readingOrder="0"/>
      <protection locked="0" hidden="0"/>
    </dxf>
    <dxf>
      <border outline="0">
        <left style="medium">
          <color auto="1"/>
        </left>
        <right style="medium">
          <color auto="1"/>
        </right>
        <top style="medium">
          <color auto="1"/>
        </top>
        <bottom style="medium">
          <color auto="1"/>
        </bottom>
      </border>
    </dxf>
    <dxf>
      <numFmt numFmtId="164" formatCode="&quot;$&quot;#,##0"/>
      <alignment vertical="center" textRotation="0" indent="0" justifyLastLine="0" shrinkToFit="0" readingOrder="0"/>
      <protection locked="0" hidden="0"/>
    </dxf>
    <dxf>
      <border outline="0">
        <bottom style="medium">
          <color auto="1"/>
        </bottom>
      </border>
    </dxf>
    <dxf>
      <font>
        <b/>
        <i val="0"/>
        <strike val="0"/>
        <condense val="0"/>
        <extend val="0"/>
        <outline val="0"/>
        <shadow val="0"/>
        <u val="none"/>
        <vertAlign val="baseline"/>
        <sz val="10"/>
        <color theme="1"/>
        <name val="Calibri"/>
        <family val="2"/>
        <scheme val="minor"/>
      </font>
      <numFmt numFmtId="164" formatCode="&quot;$&quot;#,##0"/>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auto="1"/>
        </left>
        <right style="thin">
          <color auto="1"/>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75729FC-7282-4112-AA49-19492EA2DE17}" name="VermontSummary4" displayName="VermontSummary4" ref="B7:H17" totalsRowShown="0" headerRowDxfId="69" dataDxfId="67" headerRowBorderDxfId="68" tableBorderDxfId="66">
  <autoFilter ref="B7:H17" xr:uid="{F62C57E7-ECB1-42A6-B31A-5B3A2EE1C11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F786612-7BDF-456F-98AE-72AE394C4142}" name="Project Type _x000a_(see Tab)" dataDxfId="65"/>
    <tableColumn id="2" xr3:uid="{D831ADB1-1CAD-41C6-8B4F-A98AB2FF0241}" name="Number of Project Applications Received by Category " dataDxfId="64"/>
    <tableColumn id="3" xr3:uid="{336B1351-B7AE-471B-90A3-EAB08079851B}" name="Aggregate Cost for Project Applications Received by Category" dataDxfId="63"/>
    <tableColumn id="4" xr3:uid="{AABA732F-FF33-42D2-89E9-56AF90115AFA}" name="Applications Percent of State Apportionment" dataDxfId="62" dataCellStyle="Percent"/>
    <tableColumn id="5" xr3:uid="{A1FD061C-20A1-456D-AAB9-D73704D0A20D}" name="Number of Selected Projects" dataDxfId="61"/>
    <tableColumn id="6" xr3:uid="{AF38F24F-2E76-4285-92B1-8719C3DF7B92}" name="Aggregate Cost of Selected Projects" dataDxfId="60"/>
    <tableColumn id="7" xr3:uid="{4AB1DD89-421D-4181-90AF-AA5618E153BB}" name="Percent Aggregate Cost of Selected Projects" dataDxfId="59"/>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A8A0B7-AD6E-421C-83F1-E2CF4FF555FB}" name="VermontProjects5" displayName="VermontProjects5" ref="A18:T54" totalsRowShown="0" headerRowDxfId="58" dataDxfId="57" tableBorderDxfId="56">
  <autoFilter ref="A18:T54" xr:uid="{43F54C66-B012-4275-B933-F0948826286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AD22A6E9-0941-434B-9EBA-E91C2BEDD8AB}" name="ID" dataDxfId="55"/>
    <tableColumn id="2" xr3:uid="{D284658F-D8D3-4487-A3BC-60FA027B7D98}" name="Project Type_x000a_(see Tab)" dataDxfId="54"/>
    <tableColumn id="3" xr3:uid="{38E2733B-FB17-45BA-ABB9-0B9D60DD3789}" name="Number of Project Applications Received by Category_x000a_Report TA and/or RTP applications received in FY 2025. Do not include applications from prior years." dataDxfId="53"/>
    <tableColumn id="4" xr3:uid="{DFE7EA5A-DBB0-436E-9CDC-39947B0F4AF1}" name="Cost for Project Applications Received by Category_x000a_Report TA and/or RTP dollars requested in FY 2025. Do not include match or other funds._x000a_Do not include amounts from prior years." dataDxfId="52"/>
    <tableColumn id="5" xr3:uid="{BAB81474-10B8-44EB-B619-6FF09C352319}" name="Fiscal Year Selected_x000a_Should be FY 2025 unless there is a special exception (explain under Additional Information). Required for all selected projects. Leave blank for projects not selected." dataDxfId="51"/>
    <tableColumn id="6" xr3:uid="{202FCE76-6A90-4082-AD25-9BAEE32D23FE}" name="Fiscal Year Anticipated to be Funded_x000a_Report for all selected projects. Leave blank for projects not selected." dataDxfId="50"/>
    <tableColumn id="7" xr3:uid="{5231DF24-E222-4B84-A36A-24A25E4817E7}" name="Number of Projects Selected_x000a_Report each selected project separately." dataDxfId="49"/>
    <tableColumn id="8" xr3:uid="{413FD660-0ED2-4BD1-BBFB-D00ED0370E18}" name="Selected Project Cost_x000a_Report TA and/or RTP dollars selected in FY 2025. _x000a_Do not include match or other funds._x000a_Do not include amounts from prior years." dataDxfId="48"/>
    <tableColumn id="9" xr3:uid="{D6AF2B56-6604-4C45-A226-57FA63D6141C}" name="Other Federal Funds_x000a_(if applicable)_x000a_List fund sources under Additional Information." dataDxfId="47"/>
    <tableColumn id="10" xr3:uid="{95F1D0EF-86B3-45F5-A87B-AC57A07F6BE6}" name="Non-Federal Match_x000a_List fund sources and soft match under Additional Information." dataDxfId="46"/>
    <tableColumn id="11" xr3:uid="{76046C02-CBB3-4D77-AC9E-6B7952653C2B}" name="Project Name_x000a_Commonly used project name." dataDxfId="45"/>
    <tableColumn id="12" xr3:uid="{8AF50D3A-17D1-4C9A-B7EE-16A099E2B7BB}" name="Recipient: Project Sponsor Name_x000a_Do not report personally identifiable information." dataDxfId="44"/>
    <tableColumn id="13" xr3:uid="{1AC2FE3B-BFA9-4805-897A-306BB27BFAE3}" name="Latitude and Longitude_x000a_(if available)" dataDxfId="43"/>
    <tableColumn id="14" xr3:uid="{257777C3-9393-4010-9599-83F9372457F8}" name="Census Tract(s)_x000a_11-digit number. _x000a_For multiple tracts, separate by comma and space." dataDxfId="42"/>
    <tableColumn id="15" xr3:uid="{F986095C-59D6-45A2-96C8-43F05759AD85}" name="Municipality or Census Designated Place_x000a_Report for the project location." dataDxfId="41"/>
    <tableColumn id="16" xr3:uid="{3F9A43D3-0FC5-417F-AA30-AA664A808633}" name="County_x000a_Alaska Borough_x000a_Louisiana Parish" dataDxfId="40"/>
    <tableColumn id="17" xr3:uid="{E11A4914-F644-4AB4-B802-9B99764C16B8}" name="Metropolitan Planning Organization (if applicable)_x000a_Report for all projects within MPO areas even if the MPO did not select the project." dataDxfId="39"/>
    <tableColumn id="18" xr3:uid="{411F7F1A-1589-4ABE-A7D6-334CDBFB58C4}" name="Congressional District Number_x000a_Required for all selected projects." dataDxfId="38"/>
    <tableColumn id="19" xr3:uid="{277B698B-E9A1-47D3-90F3-4EA6EB2B7028}" name="Project Description_x000a_(1 or 2 sentences)_x000a_Required for all selected projects. Keep concise." dataDxfId="37"/>
    <tableColumn id="21" xr3:uid="{3FE9E654-CDC4-4B68-8CF5-808CD56612F5}" name="Additional Information_x000a_See instructions." dataDxfId="36"/>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62C57E7-ECB1-42A6-B31A-5B3A2EE1C11B}" name="VermontSummary" displayName="VermontSummary" ref="B7:H17" totalsRowShown="0" headerRowDxfId="35" dataDxfId="33" headerRowBorderDxfId="34" tableBorderDxfId="32">
  <autoFilter ref="B7:H17" xr:uid="{F62C57E7-ECB1-42A6-B31A-5B3A2EE1C11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45DD8D2-037B-4622-9534-AB82258B2BF8}" name="Project Type _x000a_(see Tab)" dataDxfId="31"/>
    <tableColumn id="2" xr3:uid="{B0C71B3A-E562-4E7B-B4D3-C077EF487106}" name="Number of Project Applications Received by Category " dataDxfId="30"/>
    <tableColumn id="3" xr3:uid="{0793715A-5C08-4A81-A495-8BB3729AF45E}" name="Aggregate Cost for Project Applications Received by Category" dataDxfId="29"/>
    <tableColumn id="4" xr3:uid="{FD7F0F19-D003-4D4E-889E-7D5189B55067}" name="Applications Percent of State Apportionment" dataDxfId="28" dataCellStyle="Percent"/>
    <tableColumn id="5" xr3:uid="{943BCA06-3D55-4F4C-A909-3628E71CACB4}" name="Number of Selected Projects" dataDxfId="27"/>
    <tableColumn id="6" xr3:uid="{298BCB37-C857-42EA-80A7-E6E43ED38140}" name="Aggregate Cost of Selected Projects" dataDxfId="26"/>
    <tableColumn id="7" xr3:uid="{DC91BA69-BC28-47D1-9F06-553256D8C3B4}" name="Percent Aggregate Cost of Selected Projects" dataDxfId="25"/>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3F54C66-B012-4275-B933-F09488262869}" name="VermontProjects" displayName="VermontProjects" ref="A18:T75" totalsRowShown="0" headerRowDxfId="24" dataDxfId="23" tableBorderDxfId="22">
  <autoFilter ref="A18:T75" xr:uid="{43F54C66-B012-4275-B933-F09488262869}"/>
  <tableColumns count="20">
    <tableColumn id="1" xr3:uid="{2789EBEA-0CB5-4840-A96F-A6EEAD968C1A}" name="ID" dataDxfId="21"/>
    <tableColumn id="2" xr3:uid="{7D3AB5C7-770F-43E5-A700-F1368FFFDBE1}" name="Project Type_x000a_(see Tab)" dataDxfId="20"/>
    <tableColumn id="3" xr3:uid="{7A9E2EF6-1514-458E-9B45-C375B2FD6302}" name="Number of Project Applications Received by Category_x000a_Report TA and/or RTP applications received in FY 2025. Do not include applications from prior years." dataDxfId="19"/>
    <tableColumn id="4" xr3:uid="{B8CD660A-CCE1-4CFE-A53D-3F285CC64DAA}" name="Cost for Project Applications Received by Category_x000a_Report TA and/or RTP dollars requested in FY 2025. Do not include match or other funds._x000a_Do not include amounts from prior years." dataDxfId="18"/>
    <tableColumn id="5" xr3:uid="{BC8CA35C-1DAE-4835-BF6C-ED948D631B8D}" name="Fiscal Year Selected_x000a_Should be FY 2025 unless there is a special exception (explain under Additional Information). Required for all selected projects. Leave blank for projects not selected." dataDxfId="17"/>
    <tableColumn id="6" xr3:uid="{19D9695C-4B62-455A-836D-A11C6E570A12}" name="Fiscal Year Anticipated to be Funded_x000a_Report for all selected projects. Leave blank for projects not selected." dataDxfId="16"/>
    <tableColumn id="7" xr3:uid="{3313DBE9-B81E-4B73-8D6A-6D2D673DCBE7}" name="Number of Projects Selected_x000a_Report each selected project separately." dataDxfId="15"/>
    <tableColumn id="8" xr3:uid="{B7916E20-0B1D-4BBD-BD25-C4186B55A456}" name="Selected Project Cost_x000a_Report TA and/or RTP dollars selected in FY 2025. _x000a_Do not include match or other funds._x000a_Do not include amounts from prior years." dataDxfId="14"/>
    <tableColumn id="9" xr3:uid="{E818D614-846D-422A-849F-FBF988B69C03}" name="Other Federal Funds_x000a_(if applicable)_x000a_List fund sources under Additional Information." dataDxfId="13"/>
    <tableColumn id="10" xr3:uid="{A14EEB7F-8CDA-4443-81CF-812EEE9B93D7}" name="Non-Federal Match_x000a_List fund sources and soft match under Additional Information." dataDxfId="12"/>
    <tableColumn id="11" xr3:uid="{9CADEC79-09A3-42FE-93F8-F618269FFC04}" name="Project Name_x000a_Commonly used project name." dataDxfId="11"/>
    <tableColumn id="12" xr3:uid="{FF55EE36-9A94-47E1-92FD-30E7A63FB148}" name="Recipient: Project Sponsor Name_x000a_Do not report personally identifiable information." dataDxfId="10"/>
    <tableColumn id="13" xr3:uid="{ECD78268-D93E-44CC-A0AD-5C1A0EBA3603}" name="Latitude and Longitude_x000a_(if available)" dataDxfId="9"/>
    <tableColumn id="14" xr3:uid="{959EB109-9099-47BB-AAAC-053F5819DD24}" name="Census Tract(s)_x000a_11-digit number. _x000a_For multiple tracts, separate by comma and space." dataDxfId="8"/>
    <tableColumn id="15" xr3:uid="{FFEDCAAB-3A39-4691-A6BD-A08CDE663F7A}" name="Municipality or Census Designated Place_x000a_Report for the project location." dataDxfId="7"/>
    <tableColumn id="16" xr3:uid="{CE7F32A9-DB28-49C1-AA38-8C46A6F07FAC}" name="County_x000a_Alaska Borough_x000a_Louisiana Parish" dataDxfId="6"/>
    <tableColumn id="17" xr3:uid="{4710AC89-A68E-4B29-B2BE-B1333A459995}" name="Metropolitan Planning Organization (if applicable)_x000a_Report for all projects within MPO areas even if the MPO did not select the project." dataDxfId="5"/>
    <tableColumn id="18" xr3:uid="{9ADEECA6-8410-492B-8559-44A8D2E60F0F}" name="Congressional District Number_x000a_Required for all selected projects." dataDxfId="4"/>
    <tableColumn id="19" xr3:uid="{A2F73E1F-166D-4A1A-8B90-10BE5ED1BE2B}" name="Project Description_x000a_(1 or 2 sentences)_x000a_Required for all selected projects. Keep concise." dataDxfId="3"/>
    <tableColumn id="21" xr3:uid="{C6474BF9-C31F-4142-A10C-6518A2BEB50C}" name="Additional Information_x000a_See instructions." dataDxfId="2"/>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79EBC-801C-4988-AD6B-E4C94ECD575F}">
  <sheetPr>
    <pageSetUpPr fitToPage="1"/>
  </sheetPr>
  <dimension ref="A1:AD113"/>
  <sheetViews>
    <sheetView tabSelected="1" topLeftCell="B1" zoomScale="90" zoomScaleNormal="90" workbookViewId="0">
      <selection activeCell="B1" sqref="B1"/>
    </sheetView>
  </sheetViews>
  <sheetFormatPr defaultColWidth="9.140625" defaultRowHeight="15" x14ac:dyDescent="0.25"/>
  <cols>
    <col min="1" max="1" width="2.85546875" style="365" hidden="1" customWidth="1"/>
    <col min="2" max="2" width="37.85546875" style="365" customWidth="1"/>
    <col min="3" max="3" width="28.140625" style="365" customWidth="1"/>
    <col min="4" max="4" width="36.7109375" style="365" customWidth="1"/>
    <col min="5" max="5" width="28.140625" style="365" customWidth="1"/>
    <col min="6" max="6" width="20.7109375" style="365" customWidth="1"/>
    <col min="7" max="7" width="17.140625" style="365" customWidth="1"/>
    <col min="8" max="8" width="31" style="365" customWidth="1"/>
    <col min="9" max="9" width="24.85546875" style="365" customWidth="1"/>
    <col min="10" max="10" width="19.42578125" style="365" customWidth="1"/>
    <col min="11" max="11" width="37.42578125" style="365" customWidth="1"/>
    <col min="12" max="12" width="31.28515625" style="365" customWidth="1"/>
    <col min="13" max="13" width="19.42578125" style="365" bestFit="1" customWidth="1"/>
    <col min="14" max="14" width="22.5703125" style="365" customWidth="1"/>
    <col min="15" max="15" width="24" style="365" customWidth="1"/>
    <col min="16" max="16" width="16.5703125" style="365" customWidth="1"/>
    <col min="17" max="17" width="26.7109375" style="365" customWidth="1"/>
    <col min="18" max="18" width="20.140625" style="365" customWidth="1"/>
    <col min="19" max="19" width="60.85546875" style="365" customWidth="1"/>
    <col min="20" max="20" width="43.5703125" style="365" customWidth="1"/>
    <col min="21" max="16384" width="9.140625" style="365"/>
  </cols>
  <sheetData>
    <row r="1" spans="1:30" ht="21" x14ac:dyDescent="0.25">
      <c r="A1" s="359" t="s">
        <v>4</v>
      </c>
      <c r="B1" s="555" t="s">
        <v>262</v>
      </c>
      <c r="C1" s="360" t="s">
        <v>261</v>
      </c>
      <c r="D1" s="361"/>
      <c r="E1" s="362" t="s">
        <v>193</v>
      </c>
      <c r="F1" s="362"/>
      <c r="G1" s="362"/>
      <c r="H1" s="363"/>
      <c r="I1" s="363"/>
      <c r="J1" s="363"/>
      <c r="K1" s="362"/>
      <c r="L1" s="362"/>
      <c r="M1" s="362"/>
      <c r="N1" s="362"/>
      <c r="O1" s="362"/>
      <c r="P1" s="362"/>
      <c r="Q1" s="362"/>
      <c r="R1" s="362"/>
      <c r="S1" s="364"/>
      <c r="T1" s="362"/>
      <c r="U1" s="362"/>
      <c r="V1" s="362"/>
      <c r="W1" s="362"/>
      <c r="X1" s="362"/>
      <c r="Y1" s="362"/>
      <c r="Z1" s="362"/>
      <c r="AA1" s="362"/>
      <c r="AB1" s="362"/>
    </row>
    <row r="2" spans="1:30" ht="16.5" thickBot="1" x14ac:dyDescent="0.3">
      <c r="A2" s="359" t="s">
        <v>4</v>
      </c>
      <c r="B2" s="366" t="s">
        <v>189</v>
      </c>
      <c r="C2" s="367"/>
      <c r="D2" s="554">
        <f>_xlfn.XLOOKUP(B1,'TA Funding Data'!A5:A55,'TA Funding Data'!B5:B55,0,0,1)</f>
        <v>0</v>
      </c>
      <c r="E2" s="362" t="s">
        <v>237</v>
      </c>
      <c r="F2" s="362"/>
      <c r="G2" s="362"/>
      <c r="H2" s="363"/>
      <c r="I2" s="363"/>
      <c r="J2" s="363"/>
      <c r="K2" s="362"/>
      <c r="L2" s="362"/>
      <c r="M2" s="362"/>
      <c r="N2" s="362"/>
      <c r="O2" s="362"/>
      <c r="P2" s="362"/>
      <c r="Q2" s="362"/>
      <c r="R2" s="362"/>
      <c r="S2" s="364"/>
      <c r="T2" s="362"/>
      <c r="U2" s="362"/>
      <c r="V2" s="362"/>
      <c r="W2" s="362"/>
      <c r="X2" s="362"/>
      <c r="Y2" s="362"/>
      <c r="Z2" s="362"/>
      <c r="AA2" s="362"/>
      <c r="AB2" s="362"/>
    </row>
    <row r="3" spans="1:30" ht="15.75" x14ac:dyDescent="0.25">
      <c r="A3" s="359" t="s">
        <v>4</v>
      </c>
      <c r="B3" s="368" t="s">
        <v>5</v>
      </c>
      <c r="C3" s="369"/>
      <c r="D3" s="370">
        <f>C8+C9+C10+C11+C12+C13+C14+C15+C16+C17</f>
        <v>0</v>
      </c>
      <c r="E3" s="362"/>
      <c r="F3" s="362"/>
      <c r="G3" s="362"/>
      <c r="H3" s="363"/>
      <c r="I3" s="363"/>
      <c r="J3" s="363"/>
      <c r="K3" s="362"/>
      <c r="L3" s="362"/>
      <c r="M3" s="362"/>
      <c r="N3" s="362"/>
      <c r="O3" s="362"/>
      <c r="P3" s="362"/>
      <c r="Q3" s="362"/>
      <c r="R3" s="362"/>
      <c r="S3" s="364"/>
      <c r="T3" s="362"/>
      <c r="U3" s="362"/>
      <c r="V3" s="362"/>
      <c r="W3" s="362"/>
      <c r="X3" s="362"/>
      <c r="Y3" s="362"/>
      <c r="Z3" s="362"/>
      <c r="AA3" s="362"/>
      <c r="AB3" s="362"/>
    </row>
    <row r="4" spans="1:30" ht="15.75" x14ac:dyDescent="0.25">
      <c r="A4" s="359" t="s">
        <v>4</v>
      </c>
      <c r="B4" s="371" t="s">
        <v>6</v>
      </c>
      <c r="C4" s="372"/>
      <c r="D4" s="373">
        <f>D8+D9+D10+D11+D12+D13+D14+D15+D16+D17</f>
        <v>0</v>
      </c>
      <c r="E4" s="362" t="s">
        <v>63</v>
      </c>
      <c r="F4" s="362"/>
      <c r="G4" s="362"/>
      <c r="H4" s="363"/>
      <c r="I4" s="363"/>
      <c r="J4" s="363"/>
      <c r="K4" s="362"/>
      <c r="L4" s="362"/>
      <c r="M4" s="362"/>
      <c r="N4" s="362"/>
      <c r="O4" s="362"/>
      <c r="P4" s="362"/>
      <c r="Q4" s="362"/>
      <c r="R4" s="362"/>
      <c r="S4" s="364"/>
      <c r="T4" s="362"/>
      <c r="U4" s="362"/>
      <c r="V4" s="362"/>
      <c r="W4" s="362"/>
      <c r="X4" s="362"/>
      <c r="Y4" s="362"/>
      <c r="Z4" s="362"/>
      <c r="AA4" s="362"/>
      <c r="AB4" s="362"/>
    </row>
    <row r="5" spans="1:30" ht="15.75" x14ac:dyDescent="0.25">
      <c r="A5" s="359" t="s">
        <v>4</v>
      </c>
      <c r="B5" s="371" t="s">
        <v>7</v>
      </c>
      <c r="C5" s="374"/>
      <c r="D5" s="375">
        <f>F8+F9+F10+F11+F12+F13+F14+F15+F16</f>
        <v>0</v>
      </c>
      <c r="E5" s="362"/>
      <c r="F5" s="362"/>
      <c r="G5" s="362"/>
      <c r="H5" s="363"/>
      <c r="I5" s="363"/>
      <c r="J5" s="363"/>
      <c r="K5" s="362"/>
      <c r="L5" s="362"/>
      <c r="M5" s="362"/>
      <c r="N5" s="362"/>
      <c r="O5" s="362"/>
      <c r="P5" s="362"/>
      <c r="Q5" s="362"/>
      <c r="R5" s="362"/>
      <c r="S5" s="364"/>
      <c r="T5" s="362"/>
      <c r="U5" s="362"/>
      <c r="V5" s="362"/>
      <c r="W5" s="362"/>
      <c r="X5" s="362"/>
      <c r="Y5" s="362"/>
      <c r="Z5" s="362"/>
      <c r="AA5" s="362"/>
      <c r="AB5" s="362"/>
    </row>
    <row r="6" spans="1:30" ht="16.5" thickBot="1" x14ac:dyDescent="0.3">
      <c r="A6" s="359" t="s">
        <v>4</v>
      </c>
      <c r="B6" s="376" t="s">
        <v>8</v>
      </c>
      <c r="C6" s="377"/>
      <c r="D6" s="378">
        <f>G8+G9+G10+G11+G12+G13+G14+G15+G16</f>
        <v>0</v>
      </c>
      <c r="E6" s="362" t="s">
        <v>63</v>
      </c>
      <c r="F6" s="362"/>
      <c r="G6" s="362"/>
      <c r="H6" s="363"/>
      <c r="I6" s="363"/>
      <c r="J6" s="363"/>
      <c r="K6" s="362"/>
      <c r="L6" s="362"/>
      <c r="M6" s="362"/>
      <c r="N6" s="362"/>
      <c r="O6" s="362"/>
      <c r="P6" s="362"/>
      <c r="Q6" s="362"/>
      <c r="R6" s="362"/>
      <c r="S6" s="364"/>
      <c r="T6" s="362"/>
      <c r="U6" s="362"/>
      <c r="V6" s="362"/>
      <c r="W6" s="362"/>
      <c r="X6" s="362"/>
      <c r="Y6" s="362"/>
      <c r="Z6" s="362"/>
      <c r="AA6" s="362"/>
      <c r="AB6" s="362"/>
    </row>
    <row r="7" spans="1:30" customFormat="1" ht="26.25" thickBot="1" x14ac:dyDescent="0.3">
      <c r="A7" s="12" t="s">
        <v>4</v>
      </c>
      <c r="B7" s="28" t="s">
        <v>9</v>
      </c>
      <c r="C7" s="29" t="s">
        <v>10</v>
      </c>
      <c r="D7" s="30" t="s">
        <v>11</v>
      </c>
      <c r="E7" s="31" t="s">
        <v>151</v>
      </c>
      <c r="F7" s="30" t="s">
        <v>12</v>
      </c>
      <c r="G7" s="30" t="s">
        <v>13</v>
      </c>
      <c r="H7" s="32" t="s">
        <v>14</v>
      </c>
      <c r="I7" s="200" t="s">
        <v>147</v>
      </c>
      <c r="J7" s="200"/>
      <c r="K7" s="197"/>
      <c r="L7" s="34"/>
      <c r="M7" s="33"/>
      <c r="N7" s="33"/>
      <c r="O7" s="33"/>
      <c r="P7" s="33"/>
      <c r="Q7" s="33"/>
      <c r="R7" s="33"/>
      <c r="S7" s="34"/>
      <c r="T7" s="33"/>
      <c r="U7" s="379"/>
      <c r="V7" s="362"/>
      <c r="W7" s="362"/>
      <c r="X7" s="362"/>
      <c r="Y7" s="362"/>
      <c r="Z7" s="362"/>
      <c r="AA7" s="362"/>
      <c r="AB7" s="362"/>
      <c r="AC7" s="365"/>
      <c r="AD7" s="365"/>
    </row>
    <row r="8" spans="1:30" customFormat="1" x14ac:dyDescent="0.25">
      <c r="A8" s="12" t="s">
        <v>4</v>
      </c>
      <c r="B8" s="527" t="s">
        <v>0</v>
      </c>
      <c r="C8" s="36">
        <f>SUM(C19)</f>
        <v>0</v>
      </c>
      <c r="D8" s="528">
        <f>SUM(D19)</f>
        <v>0</v>
      </c>
      <c r="E8" s="531" t="e">
        <f>D8/D2</f>
        <v>#DIV/0!</v>
      </c>
      <c r="F8" s="36">
        <f>G19</f>
        <v>0</v>
      </c>
      <c r="G8" s="529">
        <f>H19</f>
        <v>0</v>
      </c>
      <c r="H8" s="540" t="e">
        <f>G8/D6</f>
        <v>#DIV/0!</v>
      </c>
      <c r="I8" s="511"/>
      <c r="J8" s="511"/>
      <c r="K8" s="197"/>
      <c r="L8" s="34"/>
      <c r="M8" s="33"/>
      <c r="N8" s="33"/>
      <c r="O8" s="33"/>
      <c r="P8" s="33"/>
      <c r="Q8" s="33"/>
      <c r="R8" s="33"/>
      <c r="S8" s="34"/>
      <c r="T8" s="33"/>
      <c r="U8" s="379"/>
      <c r="V8" s="362"/>
      <c r="W8" s="362"/>
      <c r="X8" s="362"/>
      <c r="Y8" s="362"/>
      <c r="Z8" s="362"/>
      <c r="AA8" s="362"/>
      <c r="AB8" s="362"/>
      <c r="AC8" s="365"/>
      <c r="AD8" s="365"/>
    </row>
    <row r="9" spans="1:30" customFormat="1" x14ac:dyDescent="0.25">
      <c r="A9" s="12" t="s">
        <v>4</v>
      </c>
      <c r="B9" s="37" t="s">
        <v>15</v>
      </c>
      <c r="C9" s="38">
        <f>SUM(C22)</f>
        <v>0</v>
      </c>
      <c r="D9" s="241">
        <f>SUM(D22)</f>
        <v>0</v>
      </c>
      <c r="E9" s="532" t="e">
        <f>D9/D2</f>
        <v>#DIV/0!</v>
      </c>
      <c r="F9" s="38">
        <f>G22</f>
        <v>0</v>
      </c>
      <c r="G9" s="241">
        <f>(H22)</f>
        <v>0</v>
      </c>
      <c r="H9" s="541" t="e">
        <f>G9/D6</f>
        <v>#DIV/0!</v>
      </c>
      <c r="I9" s="511"/>
      <c r="J9" s="511"/>
      <c r="K9" s="197"/>
      <c r="L9" s="34"/>
      <c r="M9" s="33"/>
      <c r="N9" s="33"/>
      <c r="O9" s="33"/>
      <c r="P9" s="33"/>
      <c r="Q9" s="33"/>
      <c r="R9" s="33"/>
      <c r="S9" s="34"/>
      <c r="T9" s="33"/>
      <c r="U9" s="379"/>
      <c r="V9" s="362"/>
      <c r="W9" s="362"/>
      <c r="X9" s="362"/>
      <c r="Y9" s="362"/>
      <c r="Z9" s="362"/>
      <c r="AA9" s="362"/>
      <c r="AB9" s="362"/>
      <c r="AC9" s="365"/>
      <c r="AD9" s="365"/>
    </row>
    <row r="10" spans="1:30" customFormat="1" x14ac:dyDescent="0.25">
      <c r="A10" s="12" t="s">
        <v>4</v>
      </c>
      <c r="B10" s="39" t="s">
        <v>1</v>
      </c>
      <c r="C10" s="40">
        <f>SUM(C25)</f>
        <v>0</v>
      </c>
      <c r="D10" s="242">
        <f>SUM(D25)</f>
        <v>0</v>
      </c>
      <c r="E10" s="533" t="e">
        <f>D10/D2</f>
        <v>#DIV/0!</v>
      </c>
      <c r="F10" s="40">
        <f>G25</f>
        <v>0</v>
      </c>
      <c r="G10" s="242">
        <f>H25</f>
        <v>0</v>
      </c>
      <c r="H10" s="542" t="e">
        <f>G10/D6</f>
        <v>#DIV/0!</v>
      </c>
      <c r="I10" s="511"/>
      <c r="J10" s="511"/>
      <c r="K10" s="197"/>
      <c r="L10" s="34"/>
      <c r="M10" s="33"/>
      <c r="N10" s="33"/>
      <c r="O10" s="33"/>
      <c r="P10" s="33"/>
      <c r="Q10" s="33"/>
      <c r="R10" s="33"/>
      <c r="S10" s="34"/>
      <c r="T10" s="33"/>
      <c r="U10" s="379"/>
      <c r="V10" s="362"/>
      <c r="W10" s="362"/>
      <c r="X10" s="362"/>
      <c r="Y10" s="362"/>
      <c r="Z10" s="362"/>
      <c r="AA10" s="362"/>
      <c r="AB10" s="362"/>
      <c r="AC10" s="365"/>
      <c r="AD10" s="365"/>
    </row>
    <row r="11" spans="1:30" customFormat="1" x14ac:dyDescent="0.25">
      <c r="A11" s="12" t="s">
        <v>4</v>
      </c>
      <c r="B11" s="524" t="s">
        <v>2</v>
      </c>
      <c r="C11" s="525">
        <f>SUM(C28)</f>
        <v>0</v>
      </c>
      <c r="D11" s="526">
        <f>SUM(D28)</f>
        <v>0</v>
      </c>
      <c r="E11" s="534" t="e">
        <f>D11/D2</f>
        <v>#DIV/0!</v>
      </c>
      <c r="F11" s="525">
        <f>G28</f>
        <v>0</v>
      </c>
      <c r="G11" s="260">
        <f>H28</f>
        <v>0</v>
      </c>
      <c r="H11" s="543" t="e">
        <f>G11/D6</f>
        <v>#DIV/0!</v>
      </c>
      <c r="I11" s="511"/>
      <c r="J11" s="511"/>
      <c r="K11" s="197"/>
      <c r="L11" s="34"/>
      <c r="M11" s="33"/>
      <c r="N11" s="33"/>
      <c r="O11" s="33"/>
      <c r="P11" s="33"/>
      <c r="Q11" s="33"/>
      <c r="R11" s="33"/>
      <c r="S11" s="34"/>
      <c r="T11" s="33"/>
      <c r="U11" s="379"/>
      <c r="V11" s="362"/>
      <c r="W11" s="362"/>
      <c r="X11" s="362"/>
      <c r="Y11" s="362"/>
      <c r="Z11" s="362"/>
      <c r="AA11" s="362"/>
      <c r="AB11" s="362"/>
      <c r="AC11" s="365"/>
      <c r="AD11" s="365"/>
    </row>
    <row r="12" spans="1:30" customFormat="1" x14ac:dyDescent="0.25">
      <c r="A12" s="12" t="s">
        <v>4</v>
      </c>
      <c r="B12" s="521" t="s">
        <v>16</v>
      </c>
      <c r="C12" s="522">
        <f>C31</f>
        <v>0</v>
      </c>
      <c r="D12" s="523">
        <f>D31</f>
        <v>0</v>
      </c>
      <c r="E12" s="535" t="e">
        <f>D12/D2</f>
        <v>#DIV/0!</v>
      </c>
      <c r="F12" s="522">
        <f>G31</f>
        <v>0</v>
      </c>
      <c r="G12" s="261">
        <f>H31</f>
        <v>0</v>
      </c>
      <c r="H12" s="544" t="e">
        <f>G12/D6</f>
        <v>#DIV/0!</v>
      </c>
      <c r="I12" s="511"/>
      <c r="J12" s="511"/>
      <c r="K12" s="197"/>
      <c r="L12" s="34"/>
      <c r="M12" s="33"/>
      <c r="N12" s="33"/>
      <c r="O12" s="33"/>
      <c r="P12" s="33"/>
      <c r="Q12" s="33"/>
      <c r="R12" s="33"/>
      <c r="S12" s="34"/>
      <c r="T12" s="33"/>
      <c r="U12" s="379"/>
      <c r="V12" s="362"/>
      <c r="W12" s="362"/>
      <c r="X12" s="362"/>
      <c r="Y12" s="362"/>
      <c r="Z12" s="362"/>
      <c r="AA12" s="362"/>
      <c r="AB12" s="362"/>
      <c r="AC12" s="365"/>
      <c r="AD12" s="365"/>
    </row>
    <row r="13" spans="1:30" customFormat="1" x14ac:dyDescent="0.25">
      <c r="A13" s="12" t="s">
        <v>4</v>
      </c>
      <c r="B13" s="518" t="s">
        <v>17</v>
      </c>
      <c r="C13" s="519">
        <f>C37</f>
        <v>0</v>
      </c>
      <c r="D13" s="520">
        <f>D37</f>
        <v>0</v>
      </c>
      <c r="E13" s="536" t="e">
        <f>D13/D2</f>
        <v>#DIV/0!</v>
      </c>
      <c r="F13" s="519">
        <f>G37</f>
        <v>0</v>
      </c>
      <c r="G13" s="262">
        <f>H37</f>
        <v>0</v>
      </c>
      <c r="H13" s="545" t="e">
        <f>G13/D6</f>
        <v>#DIV/0!</v>
      </c>
      <c r="I13" s="511"/>
      <c r="J13" s="511"/>
      <c r="K13" s="197"/>
      <c r="L13" s="34"/>
      <c r="M13" s="33"/>
      <c r="N13" s="33"/>
      <c r="O13" s="33"/>
      <c r="P13" s="33"/>
      <c r="Q13" s="33"/>
      <c r="R13" s="33"/>
      <c r="S13" s="34"/>
      <c r="T13" s="33"/>
      <c r="U13" s="379"/>
      <c r="V13" s="362"/>
      <c r="W13" s="362"/>
      <c r="X13" s="362"/>
      <c r="Y13" s="362"/>
      <c r="Z13" s="362"/>
      <c r="AA13" s="362"/>
      <c r="AB13" s="362"/>
      <c r="AC13" s="365"/>
      <c r="AD13" s="365"/>
    </row>
    <row r="14" spans="1:30" customFormat="1" x14ac:dyDescent="0.25">
      <c r="A14" s="12" t="s">
        <v>4</v>
      </c>
      <c r="B14" s="515" t="s">
        <v>18</v>
      </c>
      <c r="C14" s="516">
        <f>C42</f>
        <v>0</v>
      </c>
      <c r="D14" s="517">
        <f>D42</f>
        <v>0</v>
      </c>
      <c r="E14" s="537" t="e">
        <f>D14/D2</f>
        <v>#DIV/0!</v>
      </c>
      <c r="F14" s="516">
        <f>G42</f>
        <v>0</v>
      </c>
      <c r="G14" s="263">
        <f>H42</f>
        <v>0</v>
      </c>
      <c r="H14" s="546" t="e">
        <f>G14/D6</f>
        <v>#DIV/0!</v>
      </c>
      <c r="I14" s="511"/>
      <c r="J14" s="511"/>
      <c r="K14" s="197"/>
      <c r="L14" s="34"/>
      <c r="M14" s="33"/>
      <c r="N14" s="33"/>
      <c r="O14" s="33"/>
      <c r="P14" s="33"/>
      <c r="Q14" s="33"/>
      <c r="R14" s="33"/>
      <c r="S14" s="34"/>
      <c r="T14" s="33"/>
      <c r="U14" s="379"/>
      <c r="V14" s="362"/>
      <c r="W14" s="362"/>
      <c r="X14" s="362"/>
      <c r="Y14" s="362"/>
      <c r="Z14" s="362"/>
      <c r="AA14" s="362"/>
      <c r="AB14" s="362"/>
      <c r="AC14" s="365"/>
      <c r="AD14" s="365"/>
    </row>
    <row r="15" spans="1:30" customFormat="1" x14ac:dyDescent="0.25">
      <c r="A15" s="12" t="s">
        <v>4</v>
      </c>
      <c r="B15" s="512" t="s">
        <v>19</v>
      </c>
      <c r="C15" s="513">
        <f>C45</f>
        <v>0</v>
      </c>
      <c r="D15" s="514">
        <f>D45</f>
        <v>0</v>
      </c>
      <c r="E15" s="532" t="e">
        <f>D15/D2</f>
        <v>#DIV/0!</v>
      </c>
      <c r="F15" s="513">
        <f>G45</f>
        <v>0</v>
      </c>
      <c r="G15" s="241">
        <f>H45</f>
        <v>0</v>
      </c>
      <c r="H15" s="541" t="e">
        <f>G15/D6</f>
        <v>#DIV/0!</v>
      </c>
      <c r="I15" s="511"/>
      <c r="J15" s="511"/>
      <c r="K15" s="197"/>
      <c r="L15" s="34"/>
      <c r="M15" s="33"/>
      <c r="N15" s="33"/>
      <c r="O15" s="33"/>
      <c r="P15" s="33"/>
      <c r="Q15" s="33"/>
      <c r="R15" s="33"/>
      <c r="S15" s="34"/>
      <c r="T15" s="33"/>
      <c r="U15" s="379"/>
      <c r="V15" s="362"/>
      <c r="W15" s="362"/>
      <c r="X15" s="362"/>
      <c r="Y15" s="362"/>
      <c r="Z15" s="362"/>
      <c r="AA15" s="362"/>
      <c r="AB15" s="362"/>
      <c r="AC15" s="365"/>
      <c r="AD15" s="365"/>
    </row>
    <row r="16" spans="1:30" customFormat="1" x14ac:dyDescent="0.25">
      <c r="A16" s="12" t="s">
        <v>4</v>
      </c>
      <c r="B16" s="508" t="s">
        <v>20</v>
      </c>
      <c r="C16" s="509">
        <f>C50</f>
        <v>0</v>
      </c>
      <c r="D16" s="510">
        <f>D50</f>
        <v>0</v>
      </c>
      <c r="E16" s="538" t="e">
        <f>D16/D2</f>
        <v>#DIV/0!</v>
      </c>
      <c r="F16" s="509">
        <f>G50</f>
        <v>0</v>
      </c>
      <c r="G16" s="264">
        <f>H50</f>
        <v>0</v>
      </c>
      <c r="H16" s="547" t="e">
        <f>G16/D6</f>
        <v>#DIV/0!</v>
      </c>
      <c r="I16" s="511"/>
      <c r="J16" s="511"/>
      <c r="K16" s="197"/>
      <c r="L16" s="34"/>
      <c r="M16" s="33"/>
      <c r="N16" s="33"/>
      <c r="O16" s="33"/>
      <c r="P16" s="33"/>
      <c r="Q16" s="33"/>
      <c r="R16" s="33"/>
      <c r="S16" s="34"/>
      <c r="T16" s="33"/>
      <c r="U16" s="379"/>
      <c r="V16" s="362"/>
      <c r="W16" s="362"/>
      <c r="X16" s="362"/>
      <c r="Y16" s="362"/>
      <c r="Z16" s="362"/>
      <c r="AA16" s="362"/>
      <c r="AB16" s="362"/>
      <c r="AC16" s="365"/>
      <c r="AD16" s="365"/>
    </row>
    <row r="17" spans="1:30" customFormat="1" ht="15.75" thickBot="1" x14ac:dyDescent="0.3">
      <c r="A17" s="12" t="s">
        <v>4</v>
      </c>
      <c r="B17" s="505" t="s">
        <v>21</v>
      </c>
      <c r="C17" s="506">
        <f>C52</f>
        <v>0</v>
      </c>
      <c r="D17" s="507">
        <f>D52</f>
        <v>0</v>
      </c>
      <c r="E17" s="539" t="e">
        <f>D17/D2</f>
        <v>#DIV/0!</v>
      </c>
      <c r="F17" s="55">
        <f>G52</f>
        <v>0</v>
      </c>
      <c r="G17" s="265">
        <f>H52</f>
        <v>0</v>
      </c>
      <c r="H17" s="274" t="e">
        <f>G17/D6</f>
        <v>#DIV/0!</v>
      </c>
      <c r="I17" s="199" t="s">
        <v>148</v>
      </c>
      <c r="J17" s="199"/>
      <c r="K17" s="197"/>
      <c r="L17" s="34"/>
      <c r="M17" s="33"/>
      <c r="N17" s="14"/>
      <c r="O17" s="33"/>
      <c r="P17" s="33"/>
      <c r="Q17" s="33"/>
      <c r="R17" s="14"/>
      <c r="S17" s="34"/>
      <c r="T17" s="33"/>
      <c r="U17" s="379"/>
      <c r="V17" s="362"/>
      <c r="W17" s="362"/>
      <c r="X17" s="362"/>
      <c r="Y17" s="362"/>
      <c r="Z17" s="362"/>
      <c r="AA17" s="362"/>
      <c r="AB17" s="362"/>
      <c r="AC17" s="365"/>
      <c r="AD17" s="365"/>
    </row>
    <row r="18" spans="1:30" customFormat="1" ht="70.5" thickTop="1" thickBot="1" x14ac:dyDescent="0.3">
      <c r="A18" s="56" t="s">
        <v>22</v>
      </c>
      <c r="B18" s="57" t="s">
        <v>182</v>
      </c>
      <c r="C18" s="58" t="s">
        <v>197</v>
      </c>
      <c r="D18" s="201" t="s">
        <v>219</v>
      </c>
      <c r="E18" s="58" t="s">
        <v>218</v>
      </c>
      <c r="F18" s="59" t="s">
        <v>198</v>
      </c>
      <c r="G18" s="59" t="s">
        <v>196</v>
      </c>
      <c r="H18" s="237" t="s">
        <v>199</v>
      </c>
      <c r="I18" s="60" t="s">
        <v>220</v>
      </c>
      <c r="J18" s="60" t="s">
        <v>183</v>
      </c>
      <c r="K18" s="60" t="s">
        <v>161</v>
      </c>
      <c r="L18" s="60" t="s">
        <v>184</v>
      </c>
      <c r="M18" s="60" t="s">
        <v>221</v>
      </c>
      <c r="N18" s="60" t="s">
        <v>185</v>
      </c>
      <c r="O18" s="60" t="s">
        <v>186</v>
      </c>
      <c r="P18" s="60" t="s">
        <v>223</v>
      </c>
      <c r="Q18" s="60" t="s">
        <v>224</v>
      </c>
      <c r="R18" s="60" t="s">
        <v>187</v>
      </c>
      <c r="S18" s="61" t="s">
        <v>188</v>
      </c>
      <c r="T18" s="62" t="s">
        <v>181</v>
      </c>
      <c r="U18" s="379"/>
      <c r="V18" s="362"/>
      <c r="W18" s="362"/>
      <c r="X18" s="362"/>
      <c r="Y18" s="362"/>
      <c r="Z18" s="362"/>
      <c r="AA18" s="362"/>
      <c r="AB18" s="362"/>
      <c r="AC18" s="365"/>
      <c r="AD18" s="365"/>
    </row>
    <row r="19" spans="1:30" customFormat="1" ht="24.75" thickTop="1" x14ac:dyDescent="0.25">
      <c r="A19" s="63">
        <v>1</v>
      </c>
      <c r="B19" s="333" t="s">
        <v>23</v>
      </c>
      <c r="C19" s="65">
        <f>SUM(C20:C21)</f>
        <v>0</v>
      </c>
      <c r="D19" s="66">
        <f>SUM(D20:D21)</f>
        <v>0</v>
      </c>
      <c r="E19" s="67" t="s">
        <v>24</v>
      </c>
      <c r="F19" s="67" t="s">
        <v>24</v>
      </c>
      <c r="G19" s="65">
        <f>SUM(G20:G21)</f>
        <v>0</v>
      </c>
      <c r="H19" s="66">
        <f>SUM(H20:H21)</f>
        <v>0</v>
      </c>
      <c r="I19" s="66">
        <f>SUM(I20:I21)</f>
        <v>0</v>
      </c>
      <c r="J19" s="66">
        <f>SUM(J20:J21)</f>
        <v>0</v>
      </c>
      <c r="K19" s="68"/>
      <c r="L19" s="68"/>
      <c r="M19" s="68"/>
      <c r="N19" s="277"/>
      <c r="O19" s="68"/>
      <c r="P19" s="68"/>
      <c r="Q19" s="68"/>
      <c r="R19" s="303"/>
      <c r="S19" s="68"/>
      <c r="T19" s="69"/>
      <c r="U19" s="362"/>
      <c r="V19" s="362"/>
      <c r="W19" s="362"/>
      <c r="X19" s="362"/>
      <c r="Y19" s="362"/>
      <c r="Z19" s="362"/>
      <c r="AA19" s="362"/>
      <c r="AB19" s="362"/>
      <c r="AC19" s="365"/>
      <c r="AD19" s="365"/>
    </row>
    <row r="20" spans="1:30" x14ac:dyDescent="0.25">
      <c r="A20" s="380">
        <v>2</v>
      </c>
      <c r="B20" s="381" t="s">
        <v>0</v>
      </c>
      <c r="C20" s="382">
        <v>0</v>
      </c>
      <c r="D20" s="383">
        <v>0</v>
      </c>
      <c r="E20" s="384"/>
      <c r="F20" s="384"/>
      <c r="G20" s="382">
        <v>0</v>
      </c>
      <c r="H20" s="383">
        <v>0</v>
      </c>
      <c r="I20" s="383">
        <v>0</v>
      </c>
      <c r="J20" s="383">
        <v>0</v>
      </c>
      <c r="K20" s="385"/>
      <c r="L20" s="385"/>
      <c r="M20" s="385"/>
      <c r="N20" s="386"/>
      <c r="O20" s="385"/>
      <c r="P20" s="385"/>
      <c r="Q20" s="385"/>
      <c r="R20" s="387"/>
      <c r="S20" s="385"/>
      <c r="T20" s="388"/>
      <c r="U20" s="362"/>
      <c r="V20" s="362"/>
      <c r="W20" s="362"/>
      <c r="X20" s="362"/>
      <c r="Y20" s="362"/>
      <c r="Z20" s="362"/>
      <c r="AA20" s="362"/>
      <c r="AB20" s="362"/>
    </row>
    <row r="21" spans="1:30" ht="15.75" thickBot="1" x14ac:dyDescent="0.3">
      <c r="A21" s="380">
        <v>3</v>
      </c>
      <c r="B21" s="381" t="s">
        <v>0</v>
      </c>
      <c r="C21" s="389">
        <v>0</v>
      </c>
      <c r="D21" s="390">
        <v>0</v>
      </c>
      <c r="E21" s="391"/>
      <c r="F21" s="391"/>
      <c r="G21" s="389">
        <v>0</v>
      </c>
      <c r="H21" s="392">
        <v>0</v>
      </c>
      <c r="I21" s="392">
        <v>0</v>
      </c>
      <c r="J21" s="392">
        <v>0</v>
      </c>
      <c r="K21" s="393"/>
      <c r="L21" s="393"/>
      <c r="M21" s="393"/>
      <c r="N21" s="394"/>
      <c r="O21" s="393"/>
      <c r="P21" s="393"/>
      <c r="Q21" s="393"/>
      <c r="R21" s="395"/>
      <c r="S21" s="393"/>
      <c r="T21" s="396"/>
      <c r="U21" s="362"/>
      <c r="V21" s="362"/>
      <c r="W21" s="362"/>
      <c r="X21" s="362"/>
      <c r="Y21" s="362"/>
      <c r="Z21" s="362"/>
      <c r="AA21" s="362"/>
      <c r="AB21" s="362"/>
    </row>
    <row r="22" spans="1:30" customFormat="1" ht="24.75" thickTop="1" x14ac:dyDescent="0.25">
      <c r="A22" s="63"/>
      <c r="B22" s="82" t="s">
        <v>27</v>
      </c>
      <c r="C22" s="83">
        <f>SUM(C23:C24)</f>
        <v>0</v>
      </c>
      <c r="D22" s="84">
        <f>SUM(D23:D24)</f>
        <v>0</v>
      </c>
      <c r="E22" s="85"/>
      <c r="F22" s="85"/>
      <c r="G22" s="83">
        <f>SUM(G23:G24)</f>
        <v>0</v>
      </c>
      <c r="H22" s="84">
        <f>SUM(H23:H24)</f>
        <v>0</v>
      </c>
      <c r="I22" s="84">
        <f>SUM(I23:I24)</f>
        <v>0</v>
      </c>
      <c r="J22" s="84">
        <f>SUM(J23:J24)</f>
        <v>0</v>
      </c>
      <c r="K22" s="86"/>
      <c r="L22" s="86"/>
      <c r="M22" s="86"/>
      <c r="N22" s="280"/>
      <c r="O22" s="86"/>
      <c r="P22" s="86"/>
      <c r="Q22" s="86"/>
      <c r="R22" s="306"/>
      <c r="S22" s="86"/>
      <c r="T22" s="87"/>
      <c r="U22" s="362"/>
      <c r="V22" s="362"/>
      <c r="W22" s="362"/>
      <c r="X22" s="362"/>
      <c r="Y22" s="362"/>
      <c r="Z22" s="362"/>
      <c r="AA22" s="362"/>
      <c r="AB22" s="362"/>
      <c r="AC22" s="365"/>
      <c r="AD22" s="365"/>
    </row>
    <row r="23" spans="1:30" x14ac:dyDescent="0.25">
      <c r="A23" s="380"/>
      <c r="B23" s="397" t="s">
        <v>28</v>
      </c>
      <c r="C23" s="342">
        <v>0</v>
      </c>
      <c r="D23" s="343">
        <v>0</v>
      </c>
      <c r="E23" s="344"/>
      <c r="F23" s="344"/>
      <c r="G23" s="342">
        <v>0</v>
      </c>
      <c r="H23" s="345">
        <v>0</v>
      </c>
      <c r="I23" s="345">
        <v>0</v>
      </c>
      <c r="J23" s="345">
        <v>0</v>
      </c>
      <c r="K23" s="346"/>
      <c r="L23" s="346"/>
      <c r="M23" s="346"/>
      <c r="N23" s="347"/>
      <c r="O23" s="346"/>
      <c r="P23" s="346"/>
      <c r="Q23" s="346"/>
      <c r="R23" s="348"/>
      <c r="S23" s="346"/>
      <c r="T23" s="398"/>
      <c r="U23" s="362"/>
      <c r="V23" s="362"/>
      <c r="W23" s="362"/>
      <c r="X23" s="362"/>
      <c r="Y23" s="362"/>
      <c r="Z23" s="362"/>
      <c r="AA23" s="362"/>
      <c r="AB23" s="362"/>
    </row>
    <row r="24" spans="1:30" ht="15.75" thickBot="1" x14ac:dyDescent="0.3">
      <c r="A24" s="380"/>
      <c r="B24" s="397" t="s">
        <v>28</v>
      </c>
      <c r="C24" s="342">
        <v>0</v>
      </c>
      <c r="D24" s="343">
        <v>0</v>
      </c>
      <c r="E24" s="344"/>
      <c r="F24" s="344"/>
      <c r="G24" s="342">
        <v>0</v>
      </c>
      <c r="H24" s="345">
        <v>0</v>
      </c>
      <c r="I24" s="345">
        <v>0</v>
      </c>
      <c r="J24" s="345">
        <v>0</v>
      </c>
      <c r="K24" s="346"/>
      <c r="L24" s="346"/>
      <c r="M24" s="346"/>
      <c r="N24" s="347"/>
      <c r="O24" s="346"/>
      <c r="P24" s="346"/>
      <c r="Q24" s="346"/>
      <c r="R24" s="348"/>
      <c r="S24" s="346"/>
      <c r="T24" s="349"/>
      <c r="U24" s="362"/>
      <c r="V24" s="362"/>
      <c r="W24" s="362"/>
      <c r="X24" s="362"/>
      <c r="Y24" s="362"/>
      <c r="Z24" s="362"/>
      <c r="AA24" s="362"/>
      <c r="AB24" s="362"/>
    </row>
    <row r="25" spans="1:30" customFormat="1" ht="24.75" thickTop="1" x14ac:dyDescent="0.25">
      <c r="A25" s="63"/>
      <c r="B25" s="95" t="s">
        <v>29</v>
      </c>
      <c r="C25" s="96">
        <f>SUM(C26:C27)</f>
        <v>0</v>
      </c>
      <c r="D25" s="97">
        <f>SUM(D26:D27)</f>
        <v>0</v>
      </c>
      <c r="E25" s="98"/>
      <c r="F25" s="98"/>
      <c r="G25" s="96">
        <f>SUM(G26:G27)</f>
        <v>0</v>
      </c>
      <c r="H25" s="97">
        <f>SUM(H26:H27)</f>
        <v>0</v>
      </c>
      <c r="I25" s="97">
        <f>SUM(I26:I27)</f>
        <v>0</v>
      </c>
      <c r="J25" s="97">
        <f>SUM(J26:J27)</f>
        <v>0</v>
      </c>
      <c r="K25" s="99"/>
      <c r="L25" s="99"/>
      <c r="M25" s="99"/>
      <c r="N25" s="282"/>
      <c r="O25" s="99"/>
      <c r="P25" s="99"/>
      <c r="Q25" s="99"/>
      <c r="R25" s="308"/>
      <c r="S25" s="99"/>
      <c r="T25" s="100"/>
      <c r="U25" s="362"/>
      <c r="V25" s="362"/>
      <c r="W25" s="362"/>
      <c r="X25" s="362"/>
      <c r="Y25" s="362"/>
      <c r="Z25" s="362"/>
      <c r="AA25" s="362"/>
      <c r="AB25" s="362"/>
      <c r="AC25" s="365"/>
      <c r="AD25" s="365"/>
    </row>
    <row r="26" spans="1:30" x14ac:dyDescent="0.25">
      <c r="A26" s="380"/>
      <c r="B26" s="399" t="s">
        <v>1</v>
      </c>
      <c r="C26" s="400">
        <v>0</v>
      </c>
      <c r="D26" s="401">
        <v>0</v>
      </c>
      <c r="E26" s="402"/>
      <c r="F26" s="402"/>
      <c r="G26" s="400">
        <v>0</v>
      </c>
      <c r="H26" s="403">
        <v>0</v>
      </c>
      <c r="I26" s="403">
        <v>0</v>
      </c>
      <c r="J26" s="403">
        <v>0</v>
      </c>
      <c r="K26" s="404"/>
      <c r="L26" s="404"/>
      <c r="M26" s="404"/>
      <c r="N26" s="405"/>
      <c r="O26" s="404"/>
      <c r="P26" s="404"/>
      <c r="Q26" s="404"/>
      <c r="R26" s="406"/>
      <c r="S26" s="404"/>
      <c r="T26" s="407"/>
      <c r="U26" s="362"/>
      <c r="V26" s="362"/>
      <c r="W26" s="362"/>
      <c r="X26" s="362"/>
      <c r="Y26" s="362"/>
      <c r="Z26" s="362"/>
      <c r="AA26" s="362"/>
      <c r="AB26" s="362"/>
    </row>
    <row r="27" spans="1:30" ht="15.75" thickBot="1" x14ac:dyDescent="0.3">
      <c r="A27" s="380"/>
      <c r="B27" s="399" t="s">
        <v>1</v>
      </c>
      <c r="C27" s="400">
        <v>0</v>
      </c>
      <c r="D27" s="401">
        <v>0</v>
      </c>
      <c r="E27" s="402"/>
      <c r="F27" s="402"/>
      <c r="G27" s="400">
        <v>0</v>
      </c>
      <c r="H27" s="403">
        <v>0</v>
      </c>
      <c r="I27" s="403">
        <v>0</v>
      </c>
      <c r="J27" s="403">
        <v>0</v>
      </c>
      <c r="K27" s="404"/>
      <c r="L27" s="404"/>
      <c r="M27" s="404"/>
      <c r="N27" s="405"/>
      <c r="O27" s="404"/>
      <c r="P27" s="404"/>
      <c r="Q27" s="404"/>
      <c r="R27" s="406"/>
      <c r="S27" s="404"/>
      <c r="T27" s="408"/>
      <c r="U27" s="362"/>
      <c r="V27" s="362"/>
      <c r="W27" s="362"/>
      <c r="X27" s="362"/>
      <c r="Y27" s="362"/>
      <c r="Z27" s="362"/>
      <c r="AA27" s="362"/>
      <c r="AB27" s="362"/>
    </row>
    <row r="28" spans="1:30" customFormat="1" ht="24.75" thickTop="1" x14ac:dyDescent="0.25">
      <c r="A28" s="63"/>
      <c r="B28" s="334" t="s">
        <v>30</v>
      </c>
      <c r="C28" s="109">
        <f>SUM(C29:C30)</f>
        <v>0</v>
      </c>
      <c r="D28" s="110">
        <f>SUM(D29:D30)</f>
        <v>0</v>
      </c>
      <c r="E28" s="111"/>
      <c r="F28" s="111"/>
      <c r="G28" s="109">
        <f>SUM(G29:G30)</f>
        <v>0</v>
      </c>
      <c r="H28" s="110">
        <f>SUM(H29:H30)</f>
        <v>0</v>
      </c>
      <c r="I28" s="110">
        <f>SUM(I29:I30)</f>
        <v>0</v>
      </c>
      <c r="J28" s="110">
        <f>SUM(J29:J30)</f>
        <v>0</v>
      </c>
      <c r="K28" s="112"/>
      <c r="L28" s="112"/>
      <c r="M28" s="112"/>
      <c r="N28" s="284"/>
      <c r="O28" s="112"/>
      <c r="P28" s="112"/>
      <c r="Q28" s="112"/>
      <c r="R28" s="310"/>
      <c r="S28" s="112"/>
      <c r="T28" s="113"/>
      <c r="U28" s="362"/>
      <c r="V28" s="362"/>
      <c r="W28" s="362"/>
      <c r="X28" s="362"/>
      <c r="Y28" s="362"/>
      <c r="Z28" s="362"/>
      <c r="AA28" s="362"/>
      <c r="AB28" s="362"/>
      <c r="AC28" s="365"/>
      <c r="AD28" s="365"/>
    </row>
    <row r="29" spans="1:30" x14ac:dyDescent="0.25">
      <c r="A29" s="380"/>
      <c r="B29" s="409" t="s">
        <v>2</v>
      </c>
      <c r="C29" s="410">
        <v>0</v>
      </c>
      <c r="D29" s="411">
        <v>0</v>
      </c>
      <c r="E29" s="412"/>
      <c r="F29" s="412"/>
      <c r="G29" s="410">
        <v>0</v>
      </c>
      <c r="H29" s="413">
        <v>0</v>
      </c>
      <c r="I29" s="413">
        <v>0</v>
      </c>
      <c r="J29" s="413">
        <v>0</v>
      </c>
      <c r="K29" s="414"/>
      <c r="L29" s="414"/>
      <c r="M29" s="414"/>
      <c r="N29" s="415"/>
      <c r="O29" s="414"/>
      <c r="P29" s="414"/>
      <c r="Q29" s="414"/>
      <c r="R29" s="416"/>
      <c r="S29" s="414"/>
      <c r="T29" s="417"/>
      <c r="U29" s="362"/>
      <c r="V29" s="362"/>
      <c r="W29" s="362"/>
      <c r="X29" s="362"/>
      <c r="Y29" s="362"/>
      <c r="Z29" s="362"/>
      <c r="AA29" s="362"/>
      <c r="AB29" s="362"/>
    </row>
    <row r="30" spans="1:30" ht="15.75" thickBot="1" x14ac:dyDescent="0.3">
      <c r="A30" s="380"/>
      <c r="B30" s="409" t="s">
        <v>2</v>
      </c>
      <c r="C30" s="410">
        <v>0</v>
      </c>
      <c r="D30" s="411">
        <v>0</v>
      </c>
      <c r="E30" s="412"/>
      <c r="F30" s="412"/>
      <c r="G30" s="410">
        <v>0</v>
      </c>
      <c r="H30" s="413">
        <v>0</v>
      </c>
      <c r="I30" s="413">
        <v>0</v>
      </c>
      <c r="J30" s="413">
        <v>0</v>
      </c>
      <c r="K30" s="414"/>
      <c r="L30" s="414"/>
      <c r="M30" s="414"/>
      <c r="N30" s="415"/>
      <c r="O30" s="414"/>
      <c r="P30" s="414"/>
      <c r="Q30" s="414"/>
      <c r="R30" s="416"/>
      <c r="S30" s="414"/>
      <c r="T30" s="418"/>
      <c r="U30" s="362"/>
      <c r="V30" s="362"/>
      <c r="W30" s="362"/>
      <c r="X30" s="362"/>
      <c r="Y30" s="362"/>
      <c r="Z30" s="362"/>
      <c r="AA30" s="362"/>
      <c r="AB30" s="362"/>
    </row>
    <row r="31" spans="1:30" customFormat="1" ht="24.75" thickTop="1" x14ac:dyDescent="0.25">
      <c r="A31" s="63"/>
      <c r="B31" s="335" t="s">
        <v>35</v>
      </c>
      <c r="C31" s="122">
        <f>SUM(C32:C36)</f>
        <v>0</v>
      </c>
      <c r="D31" s="123">
        <f>SUM(D32:D36)</f>
        <v>0</v>
      </c>
      <c r="E31" s="124"/>
      <c r="F31" s="124"/>
      <c r="G31" s="122">
        <f>SUM(G32:G36)</f>
        <v>0</v>
      </c>
      <c r="H31" s="123">
        <f>SUM(H32:H36)</f>
        <v>0</v>
      </c>
      <c r="I31" s="123">
        <f>SUM(I32:I36)</f>
        <v>0</v>
      </c>
      <c r="J31" s="123">
        <f>SUM(J32:J36)</f>
        <v>0</v>
      </c>
      <c r="K31" s="125"/>
      <c r="L31" s="125"/>
      <c r="M31" s="125"/>
      <c r="N31" s="286"/>
      <c r="O31" s="125"/>
      <c r="P31" s="125"/>
      <c r="Q31" s="125"/>
      <c r="R31" s="312"/>
      <c r="S31" s="125"/>
      <c r="T31" s="126"/>
      <c r="U31" s="362"/>
      <c r="V31" s="362"/>
      <c r="W31" s="362"/>
      <c r="X31" s="362"/>
      <c r="Y31" s="362"/>
      <c r="Z31" s="362"/>
      <c r="AA31" s="362"/>
      <c r="AB31" s="362"/>
      <c r="AC31" s="365"/>
      <c r="AD31" s="365"/>
    </row>
    <row r="32" spans="1:30" ht="72" x14ac:dyDescent="0.25">
      <c r="A32" s="380"/>
      <c r="B32" s="419" t="s">
        <v>36</v>
      </c>
      <c r="C32" s="420">
        <v>0</v>
      </c>
      <c r="D32" s="421">
        <v>0</v>
      </c>
      <c r="E32" s="422"/>
      <c r="F32" s="422"/>
      <c r="G32" s="420">
        <v>0</v>
      </c>
      <c r="H32" s="423">
        <v>0</v>
      </c>
      <c r="I32" s="423">
        <v>0</v>
      </c>
      <c r="J32" s="423">
        <v>0</v>
      </c>
      <c r="K32" s="424"/>
      <c r="L32" s="424"/>
      <c r="M32" s="424"/>
      <c r="N32" s="425"/>
      <c r="O32" s="424"/>
      <c r="P32" s="424"/>
      <c r="Q32" s="424"/>
      <c r="R32" s="426"/>
      <c r="S32" s="424"/>
      <c r="T32" s="427" t="s">
        <v>200</v>
      </c>
      <c r="U32" s="362"/>
      <c r="V32" s="362"/>
      <c r="W32" s="362"/>
      <c r="X32" s="362"/>
      <c r="Y32" s="362"/>
      <c r="Z32" s="362"/>
      <c r="AA32" s="362"/>
      <c r="AB32" s="362"/>
    </row>
    <row r="33" spans="1:30" ht="48" x14ac:dyDescent="0.25">
      <c r="A33" s="380"/>
      <c r="B33" s="419" t="s">
        <v>38</v>
      </c>
      <c r="C33" s="420">
        <v>0</v>
      </c>
      <c r="D33" s="421">
        <v>0</v>
      </c>
      <c r="E33" s="422"/>
      <c r="F33" s="422"/>
      <c r="G33" s="420">
        <v>0</v>
      </c>
      <c r="H33" s="423">
        <v>0</v>
      </c>
      <c r="I33" s="423">
        <v>0</v>
      </c>
      <c r="J33" s="423">
        <v>0</v>
      </c>
      <c r="K33" s="424"/>
      <c r="L33" s="424"/>
      <c r="M33" s="424"/>
      <c r="N33" s="425"/>
      <c r="O33" s="424"/>
      <c r="P33" s="424"/>
      <c r="Q33" s="424"/>
      <c r="R33" s="426"/>
      <c r="S33" s="424"/>
      <c r="T33" s="427" t="s">
        <v>201</v>
      </c>
      <c r="U33" s="362"/>
      <c r="V33" s="362"/>
      <c r="W33" s="362"/>
      <c r="X33" s="362"/>
      <c r="Y33" s="362"/>
      <c r="Z33" s="362"/>
      <c r="AA33" s="362"/>
      <c r="AB33" s="362"/>
    </row>
    <row r="34" spans="1:30" x14ac:dyDescent="0.25">
      <c r="A34" s="380"/>
      <c r="B34" s="419" t="s">
        <v>142</v>
      </c>
      <c r="C34" s="420">
        <v>0</v>
      </c>
      <c r="D34" s="421">
        <v>0</v>
      </c>
      <c r="E34" s="422"/>
      <c r="F34" s="422"/>
      <c r="G34" s="420">
        <v>0</v>
      </c>
      <c r="H34" s="423">
        <v>0</v>
      </c>
      <c r="I34" s="423">
        <v>0</v>
      </c>
      <c r="J34" s="423">
        <v>0</v>
      </c>
      <c r="K34" s="424"/>
      <c r="L34" s="424"/>
      <c r="M34" s="424"/>
      <c r="N34" s="425"/>
      <c r="O34" s="424"/>
      <c r="P34" s="424"/>
      <c r="Q34" s="424"/>
      <c r="R34" s="426"/>
      <c r="S34" s="424"/>
      <c r="T34" s="428"/>
      <c r="U34" s="362"/>
      <c r="V34" s="362"/>
      <c r="W34" s="362"/>
      <c r="X34" s="362"/>
      <c r="Y34" s="362"/>
      <c r="Z34" s="362"/>
      <c r="AA34" s="362"/>
      <c r="AB34" s="362"/>
    </row>
    <row r="35" spans="1:30" x14ac:dyDescent="0.25">
      <c r="A35" s="380"/>
      <c r="B35" s="429" t="s">
        <v>16</v>
      </c>
      <c r="C35" s="430">
        <v>0</v>
      </c>
      <c r="D35" s="431">
        <v>0</v>
      </c>
      <c r="E35" s="432"/>
      <c r="F35" s="432"/>
      <c r="G35" s="430">
        <v>0</v>
      </c>
      <c r="H35" s="433">
        <v>0</v>
      </c>
      <c r="I35" s="433">
        <v>0</v>
      </c>
      <c r="J35" s="433">
        <v>0</v>
      </c>
      <c r="K35" s="434"/>
      <c r="L35" s="434"/>
      <c r="M35" s="434"/>
      <c r="N35" s="435"/>
      <c r="O35" s="434"/>
      <c r="P35" s="434"/>
      <c r="Q35" s="434"/>
      <c r="R35" s="436"/>
      <c r="S35" s="434"/>
      <c r="T35" s="437"/>
      <c r="U35" s="362"/>
      <c r="V35" s="362"/>
      <c r="W35" s="362"/>
      <c r="X35" s="362"/>
      <c r="Y35" s="362"/>
      <c r="Z35" s="362"/>
      <c r="AA35" s="362"/>
      <c r="AB35" s="362"/>
    </row>
    <row r="36" spans="1:30" ht="15.75" thickBot="1" x14ac:dyDescent="0.3">
      <c r="A36" s="380"/>
      <c r="B36" s="429" t="s">
        <v>16</v>
      </c>
      <c r="C36" s="430">
        <v>0</v>
      </c>
      <c r="D36" s="431">
        <v>0</v>
      </c>
      <c r="E36" s="432"/>
      <c r="F36" s="432"/>
      <c r="G36" s="430">
        <v>0</v>
      </c>
      <c r="H36" s="433">
        <v>0</v>
      </c>
      <c r="I36" s="433">
        <v>0</v>
      </c>
      <c r="J36" s="433">
        <v>0</v>
      </c>
      <c r="K36" s="434"/>
      <c r="L36" s="434"/>
      <c r="M36" s="434"/>
      <c r="N36" s="438"/>
      <c r="O36" s="434"/>
      <c r="P36" s="434"/>
      <c r="Q36" s="434"/>
      <c r="R36" s="436"/>
      <c r="S36" s="434"/>
      <c r="T36" s="439"/>
      <c r="U36" s="362"/>
      <c r="V36" s="362"/>
      <c r="W36" s="362"/>
      <c r="X36" s="362"/>
      <c r="Y36" s="362"/>
      <c r="Z36" s="362"/>
      <c r="AA36" s="362"/>
      <c r="AB36" s="362"/>
    </row>
    <row r="37" spans="1:30" customFormat="1" ht="24.75" thickTop="1" x14ac:dyDescent="0.25">
      <c r="A37" s="63"/>
      <c r="B37" s="336" t="s">
        <v>56</v>
      </c>
      <c r="C37" s="142">
        <f>SUM(C38:C41)</f>
        <v>0</v>
      </c>
      <c r="D37" s="143">
        <f>SUM(D38:D41)</f>
        <v>0</v>
      </c>
      <c r="E37" s="144"/>
      <c r="F37" s="144"/>
      <c r="G37" s="142">
        <f>SUM(G38:G41)</f>
        <v>0</v>
      </c>
      <c r="H37" s="143">
        <f>SUM(H38:H41)</f>
        <v>0</v>
      </c>
      <c r="I37" s="143">
        <f>SUM(I38:I41)</f>
        <v>0</v>
      </c>
      <c r="J37" s="143">
        <f>SUM(J38:J41)</f>
        <v>0</v>
      </c>
      <c r="K37" s="145"/>
      <c r="L37" s="145"/>
      <c r="M37" s="145"/>
      <c r="N37" s="291"/>
      <c r="O37" s="145"/>
      <c r="P37" s="145"/>
      <c r="Q37" s="145"/>
      <c r="R37" s="315"/>
      <c r="S37" s="145"/>
      <c r="T37" s="146"/>
      <c r="U37" s="440"/>
      <c r="V37" s="362"/>
      <c r="W37" s="362"/>
      <c r="X37" s="362"/>
      <c r="Y37" s="362"/>
      <c r="Z37" s="362"/>
      <c r="AA37" s="362"/>
      <c r="AB37" s="362"/>
      <c r="AC37" s="365"/>
      <c r="AD37" s="365"/>
    </row>
    <row r="38" spans="1:30" ht="24" x14ac:dyDescent="0.25">
      <c r="A38" s="380"/>
      <c r="B38" s="441" t="s">
        <v>149</v>
      </c>
      <c r="C38" s="442">
        <v>0</v>
      </c>
      <c r="D38" s="443">
        <v>0</v>
      </c>
      <c r="E38" s="444"/>
      <c r="F38" s="444"/>
      <c r="G38" s="442">
        <v>0</v>
      </c>
      <c r="H38" s="445">
        <v>0</v>
      </c>
      <c r="I38" s="445">
        <v>0</v>
      </c>
      <c r="J38" s="445">
        <v>0</v>
      </c>
      <c r="K38" s="446"/>
      <c r="L38" s="446"/>
      <c r="M38" s="446"/>
      <c r="N38" s="447"/>
      <c r="O38" s="446"/>
      <c r="P38" s="446"/>
      <c r="Q38" s="446"/>
      <c r="R38" s="448"/>
      <c r="S38" s="446"/>
      <c r="T38" s="449"/>
      <c r="U38" s="362"/>
      <c r="V38" s="362"/>
      <c r="W38" s="362"/>
      <c r="X38" s="362"/>
      <c r="Y38" s="362"/>
      <c r="Z38" s="362"/>
      <c r="AA38" s="362"/>
      <c r="AB38" s="362"/>
    </row>
    <row r="39" spans="1:30" x14ac:dyDescent="0.25">
      <c r="A39" s="380"/>
      <c r="B39" s="441" t="s">
        <v>97</v>
      </c>
      <c r="C39" s="442">
        <v>0</v>
      </c>
      <c r="D39" s="443">
        <v>0</v>
      </c>
      <c r="E39" s="444"/>
      <c r="F39" s="444"/>
      <c r="G39" s="442">
        <v>0</v>
      </c>
      <c r="H39" s="445">
        <v>0</v>
      </c>
      <c r="I39" s="445">
        <v>0</v>
      </c>
      <c r="J39" s="445">
        <v>0</v>
      </c>
      <c r="K39" s="446"/>
      <c r="L39" s="446"/>
      <c r="M39" s="446"/>
      <c r="N39" s="447"/>
      <c r="O39" s="446"/>
      <c r="P39" s="446"/>
      <c r="Q39" s="446"/>
      <c r="R39" s="448"/>
      <c r="S39" s="446"/>
      <c r="T39" s="449"/>
      <c r="U39" s="362"/>
      <c r="V39" s="362"/>
      <c r="W39" s="362"/>
      <c r="X39" s="362"/>
      <c r="Y39" s="362"/>
      <c r="Z39" s="362"/>
      <c r="AA39" s="362"/>
      <c r="AB39" s="362"/>
    </row>
    <row r="40" spans="1:30" x14ac:dyDescent="0.25">
      <c r="A40" s="380"/>
      <c r="B40" s="441" t="s">
        <v>109</v>
      </c>
      <c r="C40" s="442">
        <v>0</v>
      </c>
      <c r="D40" s="443">
        <v>0</v>
      </c>
      <c r="E40" s="444"/>
      <c r="F40" s="444"/>
      <c r="G40" s="442">
        <v>0</v>
      </c>
      <c r="H40" s="445">
        <v>0</v>
      </c>
      <c r="I40" s="445">
        <v>0</v>
      </c>
      <c r="J40" s="445">
        <v>0</v>
      </c>
      <c r="K40" s="446"/>
      <c r="L40" s="446"/>
      <c r="M40" s="446"/>
      <c r="N40" s="447"/>
      <c r="O40" s="446"/>
      <c r="P40" s="446"/>
      <c r="Q40" s="446"/>
      <c r="R40" s="448"/>
      <c r="S40" s="446"/>
      <c r="T40" s="450"/>
      <c r="U40" s="362"/>
      <c r="V40" s="362"/>
      <c r="W40" s="362"/>
      <c r="X40" s="362"/>
      <c r="Y40" s="362"/>
      <c r="Z40" s="362"/>
      <c r="AA40" s="362"/>
      <c r="AB40" s="362"/>
    </row>
    <row r="41" spans="1:30" ht="15.75" thickBot="1" x14ac:dyDescent="0.3">
      <c r="A41" s="380"/>
      <c r="B41" s="441" t="s">
        <v>110</v>
      </c>
      <c r="C41" s="442">
        <v>0</v>
      </c>
      <c r="D41" s="443">
        <v>0</v>
      </c>
      <c r="E41" s="444"/>
      <c r="F41" s="444"/>
      <c r="G41" s="442">
        <v>0</v>
      </c>
      <c r="H41" s="445">
        <v>0</v>
      </c>
      <c r="I41" s="445">
        <v>0</v>
      </c>
      <c r="J41" s="445">
        <v>0</v>
      </c>
      <c r="K41" s="446"/>
      <c r="L41" s="446"/>
      <c r="M41" s="446"/>
      <c r="N41" s="447"/>
      <c r="O41" s="446"/>
      <c r="P41" s="446"/>
      <c r="Q41" s="446"/>
      <c r="R41" s="448"/>
      <c r="S41" s="446"/>
      <c r="T41" s="449"/>
      <c r="U41" s="362"/>
      <c r="V41" s="362"/>
      <c r="W41" s="362"/>
      <c r="X41" s="362"/>
      <c r="Y41" s="362"/>
      <c r="Z41" s="362"/>
      <c r="AA41" s="362"/>
      <c r="AB41" s="362"/>
    </row>
    <row r="42" spans="1:30" customFormat="1" ht="24.75" thickTop="1" x14ac:dyDescent="0.25">
      <c r="A42" s="63"/>
      <c r="B42" s="337" t="s">
        <v>122</v>
      </c>
      <c r="C42" s="208">
        <f>SUM(C43:C44)</f>
        <v>0</v>
      </c>
      <c r="D42" s="209">
        <f>SUM(D43:D44)</f>
        <v>0</v>
      </c>
      <c r="E42" s="210"/>
      <c r="F42" s="210"/>
      <c r="G42" s="208">
        <f>SUM(G43:G44)</f>
        <v>0</v>
      </c>
      <c r="H42" s="209">
        <f>SUM(H43:H44)</f>
        <v>0</v>
      </c>
      <c r="I42" s="209">
        <f>SUM(I43:I44)</f>
        <v>0</v>
      </c>
      <c r="J42" s="209">
        <f>SUM(J43:J44)</f>
        <v>0</v>
      </c>
      <c r="K42" s="211"/>
      <c r="L42" s="211"/>
      <c r="M42" s="211"/>
      <c r="N42" s="293"/>
      <c r="O42" s="211"/>
      <c r="P42" s="211"/>
      <c r="Q42" s="211"/>
      <c r="R42" s="317"/>
      <c r="S42" s="211"/>
      <c r="T42" s="212"/>
      <c r="U42" s="362"/>
      <c r="V42" s="362"/>
      <c r="W42" s="362"/>
      <c r="X42" s="362"/>
      <c r="Y42" s="362"/>
      <c r="Z42" s="362"/>
      <c r="AA42" s="362"/>
      <c r="AB42" s="362"/>
      <c r="AC42" s="365"/>
      <c r="AD42" s="365"/>
    </row>
    <row r="43" spans="1:30" x14ac:dyDescent="0.25">
      <c r="A43" s="380"/>
      <c r="B43" s="451" t="s">
        <v>18</v>
      </c>
      <c r="C43" s="452">
        <v>0</v>
      </c>
      <c r="D43" s="453">
        <v>0</v>
      </c>
      <c r="E43" s="454"/>
      <c r="F43" s="454"/>
      <c r="G43" s="452">
        <v>0</v>
      </c>
      <c r="H43" s="453">
        <v>0</v>
      </c>
      <c r="I43" s="453">
        <v>0</v>
      </c>
      <c r="J43" s="453">
        <v>0</v>
      </c>
      <c r="K43" s="455"/>
      <c r="L43" s="455"/>
      <c r="M43" s="455"/>
      <c r="N43" s="456"/>
      <c r="O43" s="455"/>
      <c r="P43" s="455"/>
      <c r="Q43" s="455"/>
      <c r="R43" s="457"/>
      <c r="S43" s="455"/>
      <c r="T43" s="458"/>
      <c r="U43" s="362"/>
      <c r="V43" s="362"/>
      <c r="W43" s="362"/>
      <c r="X43" s="362"/>
      <c r="Y43" s="362"/>
      <c r="Z43" s="362"/>
      <c r="AA43" s="362"/>
      <c r="AB43" s="362"/>
    </row>
    <row r="44" spans="1:30" ht="15.75" thickBot="1" x14ac:dyDescent="0.3">
      <c r="A44" s="380"/>
      <c r="B44" s="459" t="s">
        <v>18</v>
      </c>
      <c r="C44" s="460">
        <v>0</v>
      </c>
      <c r="D44" s="461">
        <v>0</v>
      </c>
      <c r="E44" s="462"/>
      <c r="F44" s="462"/>
      <c r="G44" s="460">
        <v>0</v>
      </c>
      <c r="H44" s="463">
        <v>0</v>
      </c>
      <c r="I44" s="463">
        <v>0</v>
      </c>
      <c r="J44" s="463">
        <v>0</v>
      </c>
      <c r="K44" s="464"/>
      <c r="L44" s="464"/>
      <c r="M44" s="464"/>
      <c r="N44" s="465"/>
      <c r="O44" s="464"/>
      <c r="P44" s="464"/>
      <c r="Q44" s="464"/>
      <c r="R44" s="466"/>
      <c r="S44" s="464"/>
      <c r="T44" s="467"/>
      <c r="U44" s="362"/>
      <c r="V44" s="362"/>
      <c r="W44" s="362"/>
      <c r="X44" s="362"/>
      <c r="Y44" s="362"/>
      <c r="Z44" s="362"/>
      <c r="AA44" s="362"/>
      <c r="AB44" s="362"/>
    </row>
    <row r="45" spans="1:30" customFormat="1" ht="48.75" thickTop="1" x14ac:dyDescent="0.25">
      <c r="A45" s="63"/>
      <c r="B45" s="338" t="s">
        <v>210</v>
      </c>
      <c r="C45" s="83">
        <f>SUM(C46:C49)</f>
        <v>0</v>
      </c>
      <c r="D45" s="84">
        <f>SUM(D46:D49)</f>
        <v>0</v>
      </c>
      <c r="E45" s="85"/>
      <c r="F45" s="85"/>
      <c r="G45" s="83">
        <f>SUM(G46:G49)</f>
        <v>0</v>
      </c>
      <c r="H45" s="84">
        <f>SUM(H46:H49)</f>
        <v>0</v>
      </c>
      <c r="I45" s="84">
        <f>SUM(I46:I49)</f>
        <v>0</v>
      </c>
      <c r="J45" s="84">
        <f>SUM(J46:J49)</f>
        <v>0</v>
      </c>
      <c r="K45" s="86"/>
      <c r="L45" s="86"/>
      <c r="M45" s="86"/>
      <c r="N45" s="280"/>
      <c r="O45" s="86"/>
      <c r="P45" s="86"/>
      <c r="Q45" s="86"/>
      <c r="R45" s="306"/>
      <c r="S45" s="86"/>
      <c r="T45" s="87" t="s">
        <v>108</v>
      </c>
      <c r="U45" s="362"/>
      <c r="V45" s="362"/>
      <c r="W45" s="362"/>
      <c r="X45" s="362"/>
      <c r="Y45" s="362"/>
      <c r="Z45" s="362"/>
      <c r="AA45" s="362"/>
      <c r="AB45" s="362"/>
      <c r="AC45" s="365"/>
      <c r="AD45" s="365"/>
    </row>
    <row r="46" spans="1:30" ht="24" x14ac:dyDescent="0.25">
      <c r="A46" s="380"/>
      <c r="B46" s="341" t="s">
        <v>57</v>
      </c>
      <c r="C46" s="342">
        <v>0</v>
      </c>
      <c r="D46" s="343">
        <v>0</v>
      </c>
      <c r="E46" s="344"/>
      <c r="F46" s="344"/>
      <c r="G46" s="342">
        <v>0</v>
      </c>
      <c r="H46" s="345">
        <v>0</v>
      </c>
      <c r="I46" s="345">
        <v>0</v>
      </c>
      <c r="J46" s="345">
        <v>0</v>
      </c>
      <c r="K46" s="346" t="s">
        <v>152</v>
      </c>
      <c r="L46" s="346"/>
      <c r="M46" s="346"/>
      <c r="N46" s="347"/>
      <c r="O46" s="346"/>
      <c r="P46" s="346"/>
      <c r="Q46" s="346"/>
      <c r="R46" s="348"/>
      <c r="S46" s="346"/>
      <c r="T46" s="349"/>
      <c r="U46" s="362"/>
      <c r="V46" s="362"/>
      <c r="W46" s="362"/>
      <c r="X46" s="362"/>
      <c r="Y46" s="362"/>
      <c r="Z46" s="362"/>
      <c r="AA46" s="362"/>
      <c r="AB46" s="362"/>
    </row>
    <row r="47" spans="1:30" ht="24" x14ac:dyDescent="0.25">
      <c r="A47" s="380"/>
      <c r="B47" s="341" t="s">
        <v>58</v>
      </c>
      <c r="C47" s="342">
        <v>0</v>
      </c>
      <c r="D47" s="343">
        <v>0</v>
      </c>
      <c r="E47" s="344"/>
      <c r="F47" s="344"/>
      <c r="G47" s="342">
        <v>0</v>
      </c>
      <c r="H47" s="345">
        <v>0</v>
      </c>
      <c r="I47" s="345">
        <v>0</v>
      </c>
      <c r="J47" s="345">
        <v>0</v>
      </c>
      <c r="K47" s="346" t="s">
        <v>152</v>
      </c>
      <c r="L47" s="346"/>
      <c r="M47" s="346"/>
      <c r="N47" s="347"/>
      <c r="O47" s="346"/>
      <c r="P47" s="346"/>
      <c r="Q47" s="346"/>
      <c r="R47" s="348"/>
      <c r="S47" s="346"/>
      <c r="T47" s="349"/>
      <c r="U47" s="362"/>
      <c r="V47" s="362"/>
      <c r="W47" s="362"/>
      <c r="X47" s="362"/>
      <c r="Y47" s="362"/>
      <c r="Z47" s="362"/>
      <c r="AA47" s="362"/>
      <c r="AB47" s="362"/>
    </row>
    <row r="48" spans="1:30" ht="24" x14ac:dyDescent="0.25">
      <c r="A48" s="380"/>
      <c r="B48" s="341" t="s">
        <v>59</v>
      </c>
      <c r="C48" s="342">
        <v>0</v>
      </c>
      <c r="D48" s="343">
        <v>0</v>
      </c>
      <c r="E48" s="344"/>
      <c r="F48" s="344"/>
      <c r="G48" s="342">
        <v>0</v>
      </c>
      <c r="H48" s="345">
        <v>0</v>
      </c>
      <c r="I48" s="345">
        <v>0</v>
      </c>
      <c r="J48" s="345">
        <v>0</v>
      </c>
      <c r="K48" s="346" t="s">
        <v>152</v>
      </c>
      <c r="L48" s="346"/>
      <c r="M48" s="346"/>
      <c r="N48" s="347"/>
      <c r="O48" s="346"/>
      <c r="P48" s="346"/>
      <c r="Q48" s="346"/>
      <c r="R48" s="348"/>
      <c r="S48" s="346"/>
      <c r="T48" s="349"/>
      <c r="U48" s="362"/>
      <c r="V48" s="362"/>
      <c r="W48" s="362"/>
      <c r="X48" s="362"/>
      <c r="Y48" s="362"/>
      <c r="Z48" s="362"/>
      <c r="AA48" s="362"/>
      <c r="AB48" s="362"/>
    </row>
    <row r="49" spans="1:30" ht="24.75" thickBot="1" x14ac:dyDescent="0.3">
      <c r="A49" s="380"/>
      <c r="B49" s="350" t="s">
        <v>60</v>
      </c>
      <c r="C49" s="351">
        <v>0</v>
      </c>
      <c r="D49" s="352">
        <v>0</v>
      </c>
      <c r="E49" s="353"/>
      <c r="F49" s="353"/>
      <c r="G49" s="351">
        <v>0</v>
      </c>
      <c r="H49" s="354">
        <v>0</v>
      </c>
      <c r="I49" s="354">
        <v>0</v>
      </c>
      <c r="J49" s="354">
        <v>0</v>
      </c>
      <c r="K49" s="355" t="s">
        <v>152</v>
      </c>
      <c r="L49" s="355"/>
      <c r="M49" s="355"/>
      <c r="N49" s="356"/>
      <c r="O49" s="355"/>
      <c r="P49" s="355"/>
      <c r="Q49" s="355"/>
      <c r="R49" s="357"/>
      <c r="S49" s="355"/>
      <c r="T49" s="358"/>
      <c r="U49" s="362"/>
      <c r="V49" s="362"/>
      <c r="W49" s="362"/>
      <c r="X49" s="362"/>
      <c r="Y49" s="362"/>
      <c r="Z49" s="362"/>
      <c r="AA49" s="362"/>
      <c r="AB49" s="362"/>
    </row>
    <row r="50" spans="1:30" customFormat="1" ht="24.75" thickTop="1" x14ac:dyDescent="0.25">
      <c r="A50" s="63"/>
      <c r="B50" s="339" t="s">
        <v>61</v>
      </c>
      <c r="C50" s="213">
        <f>SUM(C51:C51)</f>
        <v>0</v>
      </c>
      <c r="D50" s="214">
        <f>SUM(D51:D51)</f>
        <v>0</v>
      </c>
      <c r="E50" s="215"/>
      <c r="F50" s="215"/>
      <c r="G50" s="213">
        <f>SUM(G51:G51)</f>
        <v>0</v>
      </c>
      <c r="H50" s="214">
        <f>SUM(H51:H51)</f>
        <v>0</v>
      </c>
      <c r="I50" s="214">
        <f>SUM(I51:I51)</f>
        <v>0</v>
      </c>
      <c r="J50" s="214">
        <f>SUM(J51:J51)</f>
        <v>0</v>
      </c>
      <c r="K50" s="216"/>
      <c r="L50" s="216"/>
      <c r="M50" s="216"/>
      <c r="N50" s="297"/>
      <c r="O50" s="216"/>
      <c r="P50" s="216"/>
      <c r="Q50" s="216"/>
      <c r="R50" s="321"/>
      <c r="S50" s="216"/>
      <c r="T50" s="217"/>
      <c r="U50" s="362"/>
      <c r="V50" s="362"/>
      <c r="W50" s="362"/>
      <c r="X50" s="362"/>
      <c r="Y50" s="362"/>
      <c r="Z50" s="362"/>
      <c r="AA50" s="362"/>
      <c r="AB50" s="362"/>
      <c r="AC50" s="365"/>
      <c r="AD50" s="365"/>
    </row>
    <row r="51" spans="1:30" ht="15.75" thickBot="1" x14ac:dyDescent="0.3">
      <c r="A51" s="380"/>
      <c r="B51" s="468" t="s">
        <v>62</v>
      </c>
      <c r="C51" s="469">
        <v>0</v>
      </c>
      <c r="D51" s="470">
        <v>0</v>
      </c>
      <c r="E51" s="471"/>
      <c r="F51" s="471"/>
      <c r="G51" s="469">
        <v>0</v>
      </c>
      <c r="H51" s="472">
        <v>0</v>
      </c>
      <c r="I51" s="472">
        <v>0</v>
      </c>
      <c r="J51" s="472">
        <v>0</v>
      </c>
      <c r="K51" s="473" t="s">
        <v>152</v>
      </c>
      <c r="L51" s="473"/>
      <c r="M51" s="473"/>
      <c r="N51" s="474"/>
      <c r="O51" s="473"/>
      <c r="P51" s="473"/>
      <c r="Q51" s="473"/>
      <c r="R51" s="475"/>
      <c r="S51" s="473"/>
      <c r="T51" s="476"/>
      <c r="U51" s="362"/>
      <c r="V51" s="362"/>
      <c r="W51" s="362"/>
      <c r="X51" s="362"/>
      <c r="Y51" s="362"/>
      <c r="Z51" s="362"/>
      <c r="AA51" s="362"/>
      <c r="AB51" s="362"/>
    </row>
    <row r="52" spans="1:30" customFormat="1" ht="24.75" thickTop="1" x14ac:dyDescent="0.25">
      <c r="A52" s="63"/>
      <c r="B52" s="340" t="s">
        <v>239</v>
      </c>
      <c r="C52" s="218">
        <f>SUM(C53:C54)</f>
        <v>0</v>
      </c>
      <c r="D52" s="219">
        <f>SUM(D53:D54)</f>
        <v>0</v>
      </c>
      <c r="E52" s="220"/>
      <c r="F52" s="220"/>
      <c r="G52" s="218">
        <f>SUM(G53:G54)</f>
        <v>0</v>
      </c>
      <c r="H52" s="219">
        <f>SUM(H53:H54)</f>
        <v>0</v>
      </c>
      <c r="I52" s="219">
        <f>SUM(I53:I54)</f>
        <v>0</v>
      </c>
      <c r="J52" s="219">
        <f>SUM(J53:J54)</f>
        <v>0</v>
      </c>
      <c r="K52" s="221"/>
      <c r="L52" s="221"/>
      <c r="M52" s="221"/>
      <c r="N52" s="299"/>
      <c r="O52" s="221"/>
      <c r="P52" s="221"/>
      <c r="Q52" s="221"/>
      <c r="R52" s="323"/>
      <c r="S52" s="221"/>
      <c r="T52" s="222"/>
      <c r="U52" s="362"/>
      <c r="V52" s="362"/>
      <c r="W52" s="362"/>
      <c r="X52" s="362"/>
      <c r="Y52" s="362"/>
      <c r="Z52" s="362"/>
      <c r="AA52" s="362"/>
      <c r="AB52" s="362"/>
      <c r="AC52" s="365"/>
      <c r="AD52" s="365"/>
    </row>
    <row r="53" spans="1:30" x14ac:dyDescent="0.25">
      <c r="A53" s="380"/>
      <c r="B53" s="477" t="s">
        <v>240</v>
      </c>
      <c r="C53" s="478">
        <v>0</v>
      </c>
      <c r="D53" s="479">
        <v>0</v>
      </c>
      <c r="E53" s="480"/>
      <c r="F53" s="480"/>
      <c r="G53" s="478">
        <v>0</v>
      </c>
      <c r="H53" s="481">
        <v>0</v>
      </c>
      <c r="I53" s="481">
        <v>0</v>
      </c>
      <c r="J53" s="481">
        <v>0</v>
      </c>
      <c r="K53" s="482"/>
      <c r="L53" s="482"/>
      <c r="M53" s="482"/>
      <c r="N53" s="483"/>
      <c r="O53" s="482"/>
      <c r="P53" s="482"/>
      <c r="Q53" s="482"/>
      <c r="R53" s="484"/>
      <c r="S53" s="482"/>
      <c r="T53" s="485"/>
      <c r="U53" s="362"/>
      <c r="V53" s="362"/>
      <c r="W53" s="362"/>
      <c r="X53" s="362"/>
      <c r="Y53" s="362"/>
      <c r="Z53" s="362"/>
      <c r="AA53" s="362"/>
      <c r="AB53" s="362"/>
    </row>
    <row r="54" spans="1:30" ht="24.75" thickBot="1" x14ac:dyDescent="0.3">
      <c r="A54" s="380"/>
      <c r="B54" s="486" t="s">
        <v>241</v>
      </c>
      <c r="C54" s="487">
        <v>0</v>
      </c>
      <c r="D54" s="488">
        <v>0</v>
      </c>
      <c r="E54" s="489"/>
      <c r="F54" s="489"/>
      <c r="G54" s="487">
        <v>0</v>
      </c>
      <c r="H54" s="490">
        <v>0</v>
      </c>
      <c r="I54" s="490">
        <v>0</v>
      </c>
      <c r="J54" s="490">
        <v>0</v>
      </c>
      <c r="K54" s="491" t="s">
        <v>152</v>
      </c>
      <c r="L54" s="491"/>
      <c r="M54" s="491"/>
      <c r="N54" s="492"/>
      <c r="O54" s="491"/>
      <c r="P54" s="491"/>
      <c r="Q54" s="491"/>
      <c r="R54" s="493"/>
      <c r="S54" s="491"/>
      <c r="T54" s="494"/>
      <c r="U54" s="362"/>
      <c r="V54" s="362"/>
      <c r="W54" s="362"/>
      <c r="X54" s="362"/>
      <c r="Y54" s="362"/>
      <c r="Z54" s="362"/>
      <c r="AA54" s="362"/>
      <c r="AB54" s="362"/>
    </row>
    <row r="55" spans="1:30" ht="15.75" thickTop="1" x14ac:dyDescent="0.25">
      <c r="A55" s="380"/>
      <c r="B55" s="380"/>
      <c r="C55" s="495"/>
      <c r="D55" s="496"/>
      <c r="E55" s="380"/>
      <c r="F55" s="497"/>
      <c r="G55" s="498"/>
      <c r="H55" s="499"/>
      <c r="I55" s="499"/>
      <c r="J55" s="499"/>
      <c r="K55" s="500"/>
      <c r="L55" s="497"/>
      <c r="M55" s="497"/>
      <c r="N55" s="497"/>
      <c r="O55" s="497"/>
      <c r="P55" s="498"/>
      <c r="Q55" s="496"/>
      <c r="R55" s="495"/>
      <c r="S55" s="497"/>
      <c r="T55" s="497"/>
      <c r="U55" s="362"/>
      <c r="V55" s="362"/>
      <c r="W55" s="362"/>
      <c r="X55" s="362"/>
      <c r="Y55" s="362"/>
      <c r="Z55" s="362"/>
      <c r="AA55" s="362"/>
      <c r="AB55" s="362"/>
    </row>
    <row r="56" spans="1:30" x14ac:dyDescent="0.25">
      <c r="A56" s="380"/>
      <c r="B56" s="380"/>
      <c r="C56" s="495"/>
      <c r="D56" s="496"/>
      <c r="E56" s="380"/>
      <c r="F56" s="497"/>
      <c r="G56" s="498"/>
      <c r="H56" s="499"/>
      <c r="I56" s="499"/>
      <c r="J56" s="499"/>
      <c r="K56" s="500"/>
      <c r="L56" s="497"/>
      <c r="M56" s="497"/>
      <c r="N56" s="497"/>
      <c r="O56" s="497"/>
      <c r="P56" s="498"/>
      <c r="Q56" s="496"/>
      <c r="R56" s="495"/>
      <c r="S56" s="497"/>
      <c r="T56" s="497"/>
      <c r="U56" s="362"/>
      <c r="V56" s="362"/>
      <c r="W56" s="362"/>
      <c r="X56" s="362"/>
      <c r="Y56" s="362"/>
      <c r="Z56" s="362"/>
      <c r="AA56" s="362"/>
      <c r="AB56" s="362"/>
    </row>
    <row r="57" spans="1:30" x14ac:dyDescent="0.25">
      <c r="A57" s="380"/>
      <c r="B57" s="380"/>
      <c r="C57" s="495"/>
      <c r="D57" s="496"/>
      <c r="E57" s="380"/>
      <c r="F57" s="497"/>
      <c r="G57" s="498"/>
      <c r="H57" s="380"/>
      <c r="I57" s="499"/>
      <c r="J57" s="499"/>
      <c r="K57" s="500"/>
      <c r="L57" s="497"/>
      <c r="M57" s="497"/>
      <c r="N57" s="497"/>
      <c r="O57" s="497"/>
      <c r="P57" s="498"/>
      <c r="Q57" s="496"/>
      <c r="R57" s="495"/>
      <c r="S57" s="497"/>
      <c r="T57" s="497"/>
      <c r="U57" s="362"/>
      <c r="V57" s="362"/>
      <c r="W57" s="362"/>
      <c r="X57" s="362"/>
      <c r="Y57" s="362"/>
      <c r="Z57" s="362"/>
      <c r="AA57" s="362"/>
      <c r="AB57" s="362"/>
    </row>
    <row r="58" spans="1:30" x14ac:dyDescent="0.25">
      <c r="A58" s="380"/>
      <c r="B58" s="380"/>
      <c r="C58" s="495"/>
      <c r="D58" s="496"/>
      <c r="E58" s="380"/>
      <c r="F58" s="497"/>
      <c r="G58" s="498"/>
      <c r="H58" s="380"/>
      <c r="I58" s="499"/>
      <c r="J58" s="499"/>
      <c r="K58" s="500"/>
      <c r="L58" s="497"/>
      <c r="M58" s="497"/>
      <c r="N58" s="497"/>
      <c r="O58" s="497"/>
      <c r="P58" s="498"/>
      <c r="Q58" s="496"/>
      <c r="R58" s="495"/>
      <c r="S58" s="497"/>
      <c r="T58" s="497"/>
      <c r="U58" s="362"/>
      <c r="V58" s="362"/>
      <c r="W58" s="362"/>
      <c r="X58" s="362"/>
      <c r="Y58" s="362"/>
      <c r="Z58" s="362"/>
      <c r="AA58" s="362"/>
      <c r="AB58" s="362"/>
    </row>
    <row r="59" spans="1:30" x14ac:dyDescent="0.25">
      <c r="A59" s="380"/>
      <c r="B59" s="380"/>
      <c r="C59" s="495"/>
      <c r="D59" s="496"/>
      <c r="E59" s="380"/>
      <c r="F59" s="497"/>
      <c r="G59" s="498"/>
      <c r="H59" s="380"/>
      <c r="I59" s="499"/>
      <c r="J59" s="499"/>
      <c r="K59" s="500"/>
      <c r="L59" s="497"/>
      <c r="M59" s="497"/>
      <c r="N59" s="497"/>
      <c r="O59" s="497"/>
      <c r="P59" s="498"/>
      <c r="Q59" s="496"/>
      <c r="R59" s="495"/>
      <c r="S59" s="497"/>
      <c r="T59" s="497"/>
      <c r="U59" s="362"/>
      <c r="V59" s="362"/>
      <c r="W59" s="362"/>
      <c r="X59" s="362"/>
      <c r="Y59" s="362"/>
      <c r="Z59" s="362"/>
      <c r="AA59" s="362"/>
      <c r="AB59" s="362"/>
    </row>
    <row r="60" spans="1:30" x14ac:dyDescent="0.25">
      <c r="A60" s="380"/>
      <c r="B60" s="380"/>
      <c r="C60" s="495"/>
      <c r="D60" s="496"/>
      <c r="E60" s="380"/>
      <c r="F60" s="497"/>
      <c r="G60" s="498"/>
      <c r="H60" s="380"/>
      <c r="I60" s="499"/>
      <c r="J60" s="499"/>
      <c r="K60" s="500"/>
      <c r="L60" s="497"/>
      <c r="M60" s="497"/>
      <c r="N60" s="497"/>
      <c r="O60" s="497"/>
      <c r="P60" s="498"/>
      <c r="Q60" s="496"/>
      <c r="R60" s="495"/>
      <c r="S60" s="497"/>
      <c r="T60" s="497"/>
      <c r="U60" s="362"/>
      <c r="V60" s="362"/>
      <c r="W60" s="362"/>
      <c r="X60" s="362"/>
      <c r="Y60" s="362"/>
      <c r="Z60" s="362"/>
      <c r="AA60" s="362"/>
      <c r="AB60" s="362"/>
    </row>
    <row r="61" spans="1:30" x14ac:dyDescent="0.25">
      <c r="A61" s="380"/>
      <c r="B61" s="380"/>
      <c r="C61" s="495"/>
      <c r="D61" s="496"/>
      <c r="E61" s="380"/>
      <c r="F61" s="497"/>
      <c r="G61" s="498"/>
      <c r="H61" s="380"/>
      <c r="I61" s="499"/>
      <c r="J61" s="499"/>
      <c r="K61" s="500"/>
      <c r="L61" s="497"/>
      <c r="M61" s="497"/>
      <c r="N61" s="497"/>
      <c r="O61" s="497"/>
      <c r="P61" s="498"/>
      <c r="Q61" s="496"/>
      <c r="R61" s="495"/>
      <c r="S61" s="497"/>
      <c r="T61" s="497"/>
      <c r="U61" s="362"/>
      <c r="V61" s="362"/>
      <c r="W61" s="362"/>
      <c r="X61" s="362"/>
      <c r="Y61" s="362"/>
      <c r="Z61" s="362"/>
      <c r="AA61" s="362"/>
      <c r="AB61" s="362"/>
    </row>
    <row r="62" spans="1:30" x14ac:dyDescent="0.25">
      <c r="A62" s="380"/>
      <c r="B62" s="380"/>
      <c r="C62" s="495"/>
      <c r="D62" s="496"/>
      <c r="E62" s="380"/>
      <c r="F62" s="497"/>
      <c r="G62" s="498"/>
      <c r="H62" s="380"/>
      <c r="I62" s="499"/>
      <c r="J62" s="499"/>
      <c r="K62" s="500"/>
      <c r="L62" s="497"/>
      <c r="M62" s="497"/>
      <c r="N62" s="497"/>
      <c r="O62" s="497"/>
      <c r="P62" s="498"/>
      <c r="Q62" s="496"/>
      <c r="R62" s="495"/>
      <c r="S62" s="497"/>
      <c r="T62" s="497"/>
      <c r="U62" s="362"/>
      <c r="V62" s="362"/>
      <c r="W62" s="362"/>
      <c r="X62" s="362"/>
      <c r="Y62" s="362"/>
      <c r="Z62" s="362"/>
      <c r="AA62" s="362"/>
      <c r="AB62" s="362"/>
    </row>
    <row r="63" spans="1:30" x14ac:dyDescent="0.25">
      <c r="A63" s="380"/>
      <c r="B63" s="380"/>
      <c r="C63" s="495"/>
      <c r="D63" s="496"/>
      <c r="E63" s="380"/>
      <c r="F63" s="497"/>
      <c r="G63" s="498"/>
      <c r="H63" s="380"/>
      <c r="I63" s="499"/>
      <c r="J63" s="499"/>
      <c r="K63" s="500"/>
      <c r="L63" s="497"/>
      <c r="M63" s="497"/>
      <c r="N63" s="497"/>
      <c r="O63" s="497"/>
      <c r="P63" s="498"/>
      <c r="Q63" s="496"/>
      <c r="R63" s="495"/>
      <c r="S63" s="497"/>
      <c r="T63" s="497"/>
      <c r="U63" s="362"/>
      <c r="V63" s="362"/>
      <c r="W63" s="362"/>
      <c r="X63" s="362"/>
      <c r="Y63" s="362"/>
      <c r="Z63" s="362"/>
      <c r="AA63" s="362"/>
      <c r="AB63" s="362"/>
    </row>
    <row r="64" spans="1:30" x14ac:dyDescent="0.25">
      <c r="A64" s="380"/>
      <c r="B64" s="380"/>
      <c r="C64" s="495"/>
      <c r="D64" s="496"/>
      <c r="E64" s="380"/>
      <c r="F64" s="497"/>
      <c r="G64" s="498"/>
      <c r="H64" s="380"/>
      <c r="I64" s="499"/>
      <c r="J64" s="499"/>
      <c r="K64" s="500"/>
      <c r="L64" s="497"/>
      <c r="M64" s="497"/>
      <c r="N64" s="497"/>
      <c r="O64" s="497"/>
      <c r="P64" s="498"/>
      <c r="Q64" s="496"/>
      <c r="R64" s="495"/>
      <c r="S64" s="497"/>
      <c r="T64" s="497"/>
      <c r="U64" s="362"/>
      <c r="V64" s="362"/>
      <c r="W64" s="362"/>
      <c r="X64" s="362"/>
      <c r="Y64" s="362"/>
      <c r="Z64" s="362"/>
      <c r="AA64" s="362"/>
      <c r="AB64" s="362"/>
    </row>
    <row r="65" spans="1:28" x14ac:dyDescent="0.25">
      <c r="A65" s="380"/>
      <c r="B65" s="380"/>
      <c r="C65" s="495"/>
      <c r="D65" s="496"/>
      <c r="E65" s="380"/>
      <c r="F65" s="497"/>
      <c r="G65" s="498"/>
      <c r="H65" s="380"/>
      <c r="I65" s="499"/>
      <c r="J65" s="499"/>
      <c r="K65" s="500"/>
      <c r="L65" s="497"/>
      <c r="M65" s="497"/>
      <c r="N65" s="497"/>
      <c r="O65" s="497"/>
      <c r="P65" s="498"/>
      <c r="Q65" s="496"/>
      <c r="R65" s="495"/>
      <c r="S65" s="497"/>
      <c r="T65" s="497"/>
      <c r="U65" s="362"/>
      <c r="V65" s="362"/>
      <c r="W65" s="362"/>
      <c r="X65" s="362"/>
      <c r="Y65" s="362"/>
      <c r="Z65" s="362"/>
      <c r="AA65" s="362"/>
      <c r="AB65" s="362"/>
    </row>
    <row r="66" spans="1:28" x14ac:dyDescent="0.25">
      <c r="A66" s="380"/>
      <c r="B66" s="380"/>
      <c r="C66" s="495"/>
      <c r="D66" s="496"/>
      <c r="E66" s="380"/>
      <c r="F66" s="497"/>
      <c r="G66" s="498"/>
      <c r="H66" s="380"/>
      <c r="I66" s="499"/>
      <c r="J66" s="499"/>
      <c r="K66" s="500"/>
      <c r="L66" s="497"/>
      <c r="M66" s="497"/>
      <c r="N66" s="497"/>
      <c r="O66" s="497"/>
      <c r="P66" s="498"/>
      <c r="Q66" s="496"/>
      <c r="R66" s="495"/>
      <c r="S66" s="497"/>
      <c r="T66" s="497"/>
      <c r="U66" s="362"/>
      <c r="V66" s="362"/>
      <c r="W66" s="362"/>
      <c r="X66" s="362"/>
      <c r="Y66" s="362"/>
      <c r="Z66" s="362"/>
      <c r="AA66" s="362"/>
      <c r="AB66" s="362"/>
    </row>
    <row r="67" spans="1:28" x14ac:dyDescent="0.25">
      <c r="A67" s="380"/>
      <c r="B67" s="380"/>
      <c r="C67" s="495"/>
      <c r="D67" s="496"/>
      <c r="E67" s="380"/>
      <c r="F67" s="497"/>
      <c r="G67" s="498"/>
      <c r="H67" s="380"/>
      <c r="I67" s="499"/>
      <c r="J67" s="499"/>
      <c r="K67" s="500"/>
      <c r="L67" s="497"/>
      <c r="M67" s="497"/>
      <c r="N67" s="497"/>
      <c r="O67" s="497"/>
      <c r="P67" s="498"/>
      <c r="Q67" s="496"/>
      <c r="R67" s="495"/>
      <c r="S67" s="497"/>
      <c r="T67" s="497"/>
      <c r="U67" s="362"/>
      <c r="V67" s="362"/>
      <c r="W67" s="362"/>
      <c r="X67" s="362"/>
      <c r="Y67" s="362"/>
      <c r="Z67" s="362"/>
      <c r="AA67" s="362"/>
      <c r="AB67" s="362"/>
    </row>
    <row r="68" spans="1:28" x14ac:dyDescent="0.25">
      <c r="A68" s="380"/>
      <c r="B68" s="380"/>
      <c r="C68" s="495"/>
      <c r="D68" s="496"/>
      <c r="E68" s="380"/>
      <c r="F68" s="497"/>
      <c r="G68" s="498"/>
      <c r="H68" s="380"/>
      <c r="I68" s="499"/>
      <c r="J68" s="499"/>
      <c r="K68" s="500"/>
      <c r="L68" s="497"/>
      <c r="M68" s="497"/>
      <c r="N68" s="497"/>
      <c r="O68" s="497"/>
      <c r="P68" s="498"/>
      <c r="Q68" s="496"/>
      <c r="R68" s="495"/>
      <c r="S68" s="497"/>
      <c r="T68" s="497"/>
      <c r="U68" s="362"/>
      <c r="V68" s="362"/>
      <c r="W68" s="362"/>
      <c r="X68" s="362"/>
      <c r="Y68" s="362"/>
      <c r="Z68" s="362"/>
      <c r="AA68" s="362"/>
      <c r="AB68" s="362"/>
    </row>
    <row r="69" spans="1:28" x14ac:dyDescent="0.25">
      <c r="A69" s="380"/>
      <c r="B69" s="380"/>
      <c r="C69" s="495"/>
      <c r="D69" s="496"/>
      <c r="E69" s="380"/>
      <c r="F69" s="497"/>
      <c r="G69" s="498"/>
      <c r="H69" s="380"/>
      <c r="I69" s="499"/>
      <c r="J69" s="499"/>
      <c r="K69" s="500"/>
      <c r="L69" s="497"/>
      <c r="M69" s="497"/>
      <c r="N69" s="497"/>
      <c r="O69" s="497"/>
      <c r="P69" s="498"/>
      <c r="Q69" s="496"/>
      <c r="R69" s="495"/>
      <c r="S69" s="497"/>
      <c r="T69" s="497"/>
      <c r="U69" s="362"/>
      <c r="V69" s="362"/>
      <c r="W69" s="362"/>
      <c r="X69" s="362"/>
      <c r="Y69" s="362"/>
      <c r="Z69" s="362"/>
      <c r="AA69" s="362"/>
      <c r="AB69" s="362"/>
    </row>
    <row r="70" spans="1:28" x14ac:dyDescent="0.25">
      <c r="A70" s="380"/>
      <c r="B70" s="380"/>
      <c r="C70" s="495"/>
      <c r="D70" s="496"/>
      <c r="E70" s="380"/>
      <c r="F70" s="497"/>
      <c r="G70" s="498"/>
      <c r="H70" s="380"/>
      <c r="I70" s="499"/>
      <c r="J70" s="499"/>
      <c r="K70" s="500"/>
      <c r="L70" s="497"/>
      <c r="M70" s="497"/>
      <c r="N70" s="497"/>
      <c r="O70" s="497"/>
      <c r="P70" s="498"/>
      <c r="Q70" s="496"/>
      <c r="R70" s="495"/>
      <c r="S70" s="497"/>
      <c r="T70" s="497"/>
      <c r="U70" s="362"/>
      <c r="V70" s="362"/>
      <c r="W70" s="362"/>
      <c r="X70" s="362"/>
      <c r="Y70" s="362"/>
      <c r="Z70" s="362"/>
      <c r="AA70" s="362"/>
      <c r="AB70" s="362"/>
    </row>
    <row r="71" spans="1:28" x14ac:dyDescent="0.25">
      <c r="A71" s="380"/>
      <c r="B71" s="380"/>
      <c r="C71" s="495"/>
      <c r="D71" s="496"/>
      <c r="E71" s="380"/>
      <c r="F71" s="497"/>
      <c r="G71" s="498"/>
      <c r="H71" s="380"/>
      <c r="I71" s="499"/>
      <c r="J71" s="499"/>
      <c r="K71" s="500"/>
      <c r="L71" s="497"/>
      <c r="M71" s="497"/>
      <c r="N71" s="497"/>
      <c r="O71" s="497"/>
      <c r="P71" s="498"/>
      <c r="Q71" s="496"/>
      <c r="R71" s="495"/>
      <c r="S71" s="497"/>
      <c r="T71" s="497"/>
      <c r="U71" s="362"/>
      <c r="V71" s="362"/>
      <c r="W71" s="362"/>
      <c r="X71" s="362"/>
      <c r="Y71" s="362"/>
      <c r="Z71" s="362"/>
      <c r="AA71" s="362"/>
      <c r="AB71" s="362"/>
    </row>
    <row r="72" spans="1:28" x14ac:dyDescent="0.25">
      <c r="A72" s="380"/>
      <c r="B72" s="380"/>
      <c r="C72" s="495"/>
      <c r="D72" s="496"/>
      <c r="E72" s="380"/>
      <c r="F72" s="497"/>
      <c r="G72" s="498"/>
      <c r="H72" s="380"/>
      <c r="I72" s="380"/>
      <c r="J72" s="380"/>
      <c r="K72" s="500"/>
      <c r="L72" s="497"/>
      <c r="M72" s="497"/>
      <c r="N72" s="497"/>
      <c r="O72" s="497"/>
      <c r="P72" s="498"/>
      <c r="Q72" s="496"/>
      <c r="R72" s="495"/>
      <c r="S72" s="497"/>
      <c r="T72" s="497"/>
      <c r="U72" s="362"/>
      <c r="V72" s="362"/>
      <c r="W72" s="362"/>
      <c r="X72" s="362"/>
      <c r="Y72" s="362"/>
      <c r="Z72" s="362"/>
      <c r="AA72" s="362"/>
      <c r="AB72" s="362"/>
    </row>
    <row r="73" spans="1:28" x14ac:dyDescent="0.25">
      <c r="A73" s="380"/>
      <c r="B73" s="380"/>
      <c r="C73" s="495"/>
      <c r="D73" s="496"/>
      <c r="E73" s="380"/>
      <c r="F73" s="497"/>
      <c r="G73" s="498"/>
      <c r="H73" s="380"/>
      <c r="I73" s="380"/>
      <c r="J73" s="380"/>
      <c r="K73" s="500"/>
      <c r="L73" s="497"/>
      <c r="M73" s="497"/>
      <c r="N73" s="497"/>
      <c r="O73" s="497"/>
      <c r="P73" s="498"/>
      <c r="Q73" s="496"/>
      <c r="R73" s="495"/>
      <c r="S73" s="497"/>
      <c r="T73" s="497"/>
      <c r="U73" s="362"/>
      <c r="V73" s="362"/>
      <c r="W73" s="362"/>
      <c r="X73" s="362"/>
      <c r="Y73" s="362"/>
      <c r="Z73" s="362"/>
      <c r="AA73" s="362"/>
      <c r="AB73" s="362"/>
    </row>
    <row r="74" spans="1:28" x14ac:dyDescent="0.25">
      <c r="A74" s="380"/>
      <c r="B74" s="380"/>
      <c r="C74" s="495"/>
      <c r="D74" s="496"/>
      <c r="E74" s="380"/>
      <c r="F74" s="497"/>
      <c r="G74" s="498"/>
      <c r="H74" s="380"/>
      <c r="I74" s="380"/>
      <c r="J74" s="380"/>
      <c r="K74" s="500"/>
      <c r="L74" s="497"/>
      <c r="M74" s="497"/>
      <c r="N74" s="497"/>
      <c r="O74" s="497"/>
      <c r="P74" s="498"/>
      <c r="Q74" s="496"/>
      <c r="R74" s="495"/>
      <c r="S74" s="497"/>
      <c r="T74" s="497"/>
      <c r="U74" s="362"/>
      <c r="V74" s="362"/>
      <c r="W74" s="362"/>
      <c r="X74" s="362"/>
      <c r="Y74" s="362"/>
      <c r="Z74" s="362"/>
      <c r="AA74" s="362"/>
      <c r="AB74" s="362"/>
    </row>
    <row r="75" spans="1:28" x14ac:dyDescent="0.25">
      <c r="A75" s="380"/>
      <c r="B75" s="380"/>
      <c r="C75" s="495"/>
      <c r="D75" s="496"/>
      <c r="E75" s="380"/>
      <c r="F75" s="497"/>
      <c r="G75" s="498"/>
      <c r="H75" s="380"/>
      <c r="I75" s="380"/>
      <c r="J75" s="380"/>
      <c r="K75" s="500"/>
      <c r="L75" s="497"/>
      <c r="M75" s="497"/>
      <c r="N75" s="497"/>
      <c r="O75" s="497"/>
      <c r="P75" s="498"/>
      <c r="Q75" s="496"/>
      <c r="R75" s="495"/>
      <c r="S75" s="497"/>
      <c r="T75" s="497"/>
      <c r="U75" s="362"/>
      <c r="V75" s="362"/>
      <c r="W75" s="362"/>
      <c r="X75" s="362"/>
      <c r="Y75" s="362"/>
      <c r="Z75" s="362"/>
      <c r="AA75" s="362"/>
      <c r="AB75" s="362"/>
    </row>
    <row r="76" spans="1:28" x14ac:dyDescent="0.25">
      <c r="A76" s="380"/>
      <c r="B76" s="380"/>
      <c r="C76" s="495"/>
      <c r="D76" s="496"/>
      <c r="E76" s="380"/>
      <c r="F76" s="497"/>
      <c r="G76" s="498"/>
      <c r="H76" s="380"/>
      <c r="I76" s="380"/>
      <c r="J76" s="380"/>
      <c r="K76" s="500"/>
      <c r="L76" s="497"/>
      <c r="M76" s="497"/>
      <c r="N76" s="497"/>
      <c r="O76" s="497"/>
      <c r="P76" s="498"/>
      <c r="Q76" s="496"/>
      <c r="R76" s="495"/>
      <c r="S76" s="497"/>
      <c r="T76" s="497"/>
      <c r="U76" s="362"/>
      <c r="V76" s="362"/>
      <c r="W76" s="362"/>
      <c r="X76" s="362"/>
      <c r="Y76" s="362"/>
      <c r="Z76" s="362"/>
      <c r="AA76" s="362"/>
      <c r="AB76" s="362"/>
    </row>
    <row r="77" spans="1:28" x14ac:dyDescent="0.25">
      <c r="A77" s="380"/>
      <c r="B77" s="380"/>
      <c r="C77" s="495"/>
      <c r="D77" s="496"/>
      <c r="E77" s="380"/>
      <c r="F77" s="497"/>
      <c r="G77" s="498"/>
      <c r="H77" s="380"/>
      <c r="I77" s="380"/>
      <c r="J77" s="380"/>
      <c r="K77" s="500"/>
      <c r="L77" s="497"/>
      <c r="M77" s="497"/>
      <c r="N77" s="497"/>
      <c r="O77" s="497"/>
      <c r="P77" s="498"/>
      <c r="Q77" s="496"/>
      <c r="R77" s="495"/>
      <c r="S77" s="497"/>
      <c r="T77" s="497"/>
      <c r="U77" s="362"/>
      <c r="V77" s="362"/>
      <c r="W77" s="362"/>
      <c r="X77" s="362"/>
      <c r="Y77" s="362"/>
      <c r="Z77" s="362"/>
      <c r="AA77" s="362"/>
      <c r="AB77" s="362"/>
    </row>
    <row r="78" spans="1:28" x14ac:dyDescent="0.25">
      <c r="A78" s="380"/>
      <c r="B78" s="380"/>
      <c r="C78" s="495"/>
      <c r="D78" s="496"/>
      <c r="E78" s="380"/>
      <c r="F78" s="497"/>
      <c r="G78" s="498"/>
      <c r="H78" s="380"/>
      <c r="I78" s="380"/>
      <c r="J78" s="380"/>
      <c r="K78" s="500"/>
      <c r="L78" s="497"/>
      <c r="M78" s="497"/>
      <c r="N78" s="497"/>
      <c r="O78" s="497"/>
      <c r="P78" s="498"/>
      <c r="Q78" s="496"/>
      <c r="R78" s="495"/>
      <c r="S78" s="497"/>
      <c r="T78" s="497"/>
      <c r="U78" s="362"/>
      <c r="V78" s="362"/>
      <c r="W78" s="362"/>
      <c r="X78" s="362"/>
      <c r="Y78" s="362"/>
      <c r="Z78" s="362"/>
      <c r="AA78" s="362"/>
      <c r="AB78" s="362"/>
    </row>
    <row r="79" spans="1:28" x14ac:dyDescent="0.25">
      <c r="A79" s="380"/>
      <c r="B79" s="380"/>
      <c r="C79" s="495"/>
      <c r="D79" s="496"/>
      <c r="E79" s="380"/>
      <c r="F79" s="497"/>
      <c r="G79" s="498"/>
      <c r="H79" s="380"/>
      <c r="I79" s="380"/>
      <c r="J79" s="380"/>
      <c r="K79" s="500"/>
      <c r="L79" s="497"/>
      <c r="M79" s="497"/>
      <c r="N79" s="497"/>
      <c r="O79" s="497"/>
      <c r="P79" s="498"/>
      <c r="Q79" s="496"/>
      <c r="R79" s="495"/>
      <c r="S79" s="497"/>
      <c r="T79" s="497"/>
      <c r="U79" s="362"/>
      <c r="V79" s="362"/>
      <c r="W79" s="362"/>
      <c r="X79" s="362"/>
      <c r="Y79" s="362"/>
      <c r="Z79" s="362"/>
      <c r="AA79" s="362"/>
      <c r="AB79" s="362"/>
    </row>
    <row r="80" spans="1:28" x14ac:dyDescent="0.25">
      <c r="A80" s="380"/>
      <c r="B80" s="380"/>
      <c r="C80" s="495"/>
      <c r="D80" s="496"/>
      <c r="E80" s="380"/>
      <c r="F80" s="497"/>
      <c r="G80" s="498"/>
      <c r="H80" s="380"/>
      <c r="I80" s="380"/>
      <c r="J80" s="380"/>
      <c r="K80" s="500"/>
      <c r="L80" s="497"/>
      <c r="M80" s="497"/>
      <c r="N80" s="497"/>
      <c r="O80" s="497"/>
      <c r="P80" s="498"/>
      <c r="Q80" s="496"/>
      <c r="R80" s="495"/>
      <c r="S80" s="497"/>
      <c r="T80" s="497"/>
      <c r="U80" s="362"/>
      <c r="V80" s="362"/>
      <c r="W80" s="362"/>
      <c r="X80" s="362"/>
      <c r="Y80" s="362"/>
      <c r="Z80" s="362"/>
      <c r="AA80" s="362"/>
      <c r="AB80" s="362"/>
    </row>
    <row r="81" spans="1:28" x14ac:dyDescent="0.25">
      <c r="A81" s="380"/>
      <c r="B81" s="380"/>
      <c r="C81" s="495"/>
      <c r="D81" s="496"/>
      <c r="E81" s="380"/>
      <c r="F81" s="497"/>
      <c r="G81" s="498"/>
      <c r="H81" s="380"/>
      <c r="I81" s="380"/>
      <c r="J81" s="380"/>
      <c r="K81" s="500"/>
      <c r="L81" s="497"/>
      <c r="M81" s="497"/>
      <c r="N81" s="497"/>
      <c r="O81" s="497"/>
      <c r="P81" s="498"/>
      <c r="Q81" s="496"/>
      <c r="R81" s="495"/>
      <c r="S81" s="497"/>
      <c r="T81" s="497"/>
      <c r="U81" s="362"/>
      <c r="V81" s="362"/>
      <c r="W81" s="362"/>
      <c r="X81" s="362"/>
      <c r="Y81" s="362"/>
      <c r="Z81" s="362"/>
      <c r="AA81" s="362"/>
      <c r="AB81" s="362"/>
    </row>
    <row r="82" spans="1:28" x14ac:dyDescent="0.25">
      <c r="A82" s="380"/>
      <c r="B82" s="380"/>
      <c r="C82" s="495"/>
      <c r="D82" s="496"/>
      <c r="E82" s="380"/>
      <c r="F82" s="497"/>
      <c r="G82" s="498"/>
      <c r="H82" s="380"/>
      <c r="I82" s="380"/>
      <c r="J82" s="380"/>
      <c r="K82" s="500"/>
      <c r="L82" s="497"/>
      <c r="M82" s="497"/>
      <c r="N82" s="497"/>
      <c r="O82" s="497"/>
      <c r="P82" s="498"/>
      <c r="Q82" s="496"/>
      <c r="R82" s="495"/>
      <c r="S82" s="497"/>
      <c r="T82" s="497"/>
      <c r="U82" s="362"/>
      <c r="V82" s="362"/>
      <c r="W82" s="362"/>
      <c r="X82" s="362"/>
      <c r="Y82" s="362"/>
      <c r="Z82" s="362"/>
      <c r="AA82" s="362"/>
      <c r="AB82" s="362"/>
    </row>
    <row r="83" spans="1:28" x14ac:dyDescent="0.25">
      <c r="A83" s="380"/>
      <c r="B83" s="380"/>
      <c r="C83" s="495"/>
      <c r="D83" s="496"/>
      <c r="E83" s="380"/>
      <c r="F83" s="497"/>
      <c r="G83" s="498"/>
      <c r="H83" s="380"/>
      <c r="I83" s="380"/>
      <c r="J83" s="380"/>
      <c r="K83" s="500"/>
      <c r="L83" s="497"/>
      <c r="M83" s="497"/>
      <c r="N83" s="497"/>
      <c r="O83" s="497"/>
      <c r="P83" s="498"/>
      <c r="Q83" s="496"/>
      <c r="R83" s="495"/>
      <c r="S83" s="497"/>
      <c r="T83" s="497"/>
      <c r="U83" s="362"/>
      <c r="V83" s="362"/>
      <c r="W83" s="362"/>
      <c r="X83" s="362"/>
      <c r="Y83" s="362"/>
      <c r="Z83" s="362"/>
      <c r="AA83" s="362"/>
      <c r="AB83" s="362"/>
    </row>
    <row r="84" spans="1:28" x14ac:dyDescent="0.25">
      <c r="A84" s="380"/>
      <c r="B84" s="380"/>
      <c r="C84" s="495"/>
      <c r="D84" s="496"/>
      <c r="E84" s="380"/>
      <c r="F84" s="497"/>
      <c r="G84" s="498"/>
      <c r="H84" s="380"/>
      <c r="I84" s="380"/>
      <c r="J84" s="380"/>
      <c r="K84" s="500"/>
      <c r="L84" s="497"/>
      <c r="M84" s="497"/>
      <c r="N84" s="497"/>
      <c r="O84" s="497"/>
      <c r="P84" s="498"/>
      <c r="Q84" s="496"/>
      <c r="R84" s="495"/>
      <c r="S84" s="497"/>
      <c r="T84" s="497"/>
      <c r="U84" s="362"/>
      <c r="V84" s="362"/>
      <c r="W84" s="362"/>
      <c r="X84" s="362"/>
      <c r="Y84" s="362"/>
      <c r="Z84" s="362"/>
      <c r="AA84" s="362"/>
      <c r="AB84" s="362"/>
    </row>
    <row r="85" spans="1:28" x14ac:dyDescent="0.25">
      <c r="A85" s="380"/>
      <c r="B85" s="380"/>
      <c r="C85" s="495"/>
      <c r="D85" s="496"/>
      <c r="E85" s="380"/>
      <c r="F85" s="497"/>
      <c r="G85" s="498"/>
      <c r="H85" s="380"/>
      <c r="I85" s="380"/>
      <c r="J85" s="380"/>
      <c r="K85" s="500"/>
      <c r="L85" s="497"/>
      <c r="M85" s="497"/>
      <c r="N85" s="497"/>
      <c r="O85" s="497"/>
      <c r="P85" s="498"/>
      <c r="Q85" s="496"/>
      <c r="R85" s="495"/>
      <c r="S85" s="497"/>
      <c r="T85" s="497"/>
      <c r="U85" s="362"/>
      <c r="V85" s="362"/>
      <c r="W85" s="362"/>
      <c r="X85" s="362"/>
      <c r="Y85" s="362"/>
      <c r="Z85" s="362"/>
      <c r="AA85" s="362"/>
      <c r="AB85" s="362"/>
    </row>
    <row r="86" spans="1:28" x14ac:dyDescent="0.25">
      <c r="A86" s="380"/>
      <c r="B86" s="380"/>
      <c r="C86" s="495"/>
      <c r="D86" s="496"/>
      <c r="E86" s="380"/>
      <c r="F86" s="497"/>
      <c r="G86" s="498"/>
      <c r="H86" s="380"/>
      <c r="I86" s="380"/>
      <c r="J86" s="380"/>
      <c r="K86" s="500"/>
      <c r="L86" s="497"/>
      <c r="M86" s="497"/>
      <c r="N86" s="497"/>
      <c r="O86" s="497"/>
      <c r="P86" s="498"/>
      <c r="Q86" s="496"/>
      <c r="R86" s="495"/>
      <c r="S86" s="497"/>
      <c r="T86" s="497"/>
      <c r="U86" s="362"/>
      <c r="V86" s="362"/>
      <c r="W86" s="362"/>
      <c r="X86" s="362"/>
      <c r="Y86" s="362"/>
      <c r="Z86" s="362"/>
      <c r="AA86" s="362"/>
      <c r="AB86" s="362"/>
    </row>
    <row r="87" spans="1:28" x14ac:dyDescent="0.25">
      <c r="A87" s="380"/>
      <c r="B87" s="380"/>
      <c r="C87" s="495"/>
      <c r="D87" s="496"/>
      <c r="E87" s="380"/>
      <c r="F87" s="497"/>
      <c r="G87" s="498"/>
      <c r="H87" s="380"/>
      <c r="I87" s="380"/>
      <c r="J87" s="380"/>
      <c r="K87" s="500"/>
      <c r="L87" s="497"/>
      <c r="M87" s="497"/>
      <c r="N87" s="497"/>
      <c r="O87" s="497"/>
      <c r="P87" s="498"/>
      <c r="Q87" s="496"/>
      <c r="R87" s="495"/>
      <c r="S87" s="497"/>
      <c r="T87" s="497"/>
      <c r="U87" s="362"/>
      <c r="V87" s="362"/>
      <c r="W87" s="362"/>
      <c r="X87" s="362"/>
      <c r="Y87" s="362"/>
      <c r="Z87" s="362"/>
      <c r="AA87" s="362"/>
      <c r="AB87" s="362"/>
    </row>
    <row r="88" spans="1:28" x14ac:dyDescent="0.25">
      <c r="A88" s="380"/>
      <c r="B88" s="380"/>
      <c r="C88" s="495"/>
      <c r="D88" s="496"/>
      <c r="E88" s="380"/>
      <c r="F88" s="497"/>
      <c r="G88" s="498"/>
      <c r="H88" s="380"/>
      <c r="I88" s="380"/>
      <c r="J88" s="380"/>
      <c r="K88" s="500"/>
      <c r="L88" s="497"/>
      <c r="M88" s="497"/>
      <c r="N88" s="497"/>
      <c r="O88" s="497"/>
      <c r="P88" s="498"/>
      <c r="Q88" s="496"/>
      <c r="R88" s="495"/>
      <c r="S88" s="497"/>
      <c r="T88" s="497"/>
      <c r="U88" s="362"/>
      <c r="V88" s="362"/>
      <c r="W88" s="362"/>
      <c r="X88" s="362"/>
      <c r="Y88" s="362"/>
      <c r="Z88" s="362"/>
      <c r="AA88" s="362"/>
      <c r="AB88" s="362"/>
    </row>
    <row r="89" spans="1:28" x14ac:dyDescent="0.25">
      <c r="A89" s="380"/>
      <c r="B89" s="380"/>
      <c r="C89" s="495"/>
      <c r="D89" s="496"/>
      <c r="E89" s="380"/>
      <c r="F89" s="497"/>
      <c r="G89" s="498"/>
      <c r="H89" s="380"/>
      <c r="I89" s="380"/>
      <c r="J89" s="380"/>
      <c r="K89" s="500"/>
      <c r="L89" s="497"/>
      <c r="M89" s="497"/>
      <c r="N89" s="497"/>
      <c r="O89" s="497"/>
      <c r="P89" s="498"/>
      <c r="Q89" s="496"/>
      <c r="R89" s="495"/>
      <c r="S89" s="497"/>
      <c r="T89" s="497"/>
      <c r="U89" s="362"/>
      <c r="V89" s="362"/>
      <c r="W89" s="362"/>
      <c r="X89" s="362"/>
      <c r="Y89" s="362"/>
      <c r="Z89" s="362"/>
      <c r="AA89" s="362"/>
      <c r="AB89" s="362"/>
    </row>
    <row r="90" spans="1:28" x14ac:dyDescent="0.25">
      <c r="A90" s="380"/>
      <c r="B90" s="380"/>
      <c r="C90" s="495"/>
      <c r="D90" s="496"/>
      <c r="E90" s="380"/>
      <c r="F90" s="497"/>
      <c r="G90" s="498"/>
      <c r="H90" s="380"/>
      <c r="I90" s="380"/>
      <c r="J90" s="380"/>
      <c r="K90" s="500"/>
      <c r="L90" s="497"/>
      <c r="M90" s="497"/>
      <c r="N90" s="497"/>
      <c r="O90" s="497"/>
      <c r="P90" s="498"/>
      <c r="Q90" s="496"/>
      <c r="R90" s="495"/>
      <c r="S90" s="497"/>
      <c r="T90" s="497"/>
      <c r="U90" s="362"/>
      <c r="V90" s="362"/>
      <c r="W90" s="362"/>
      <c r="X90" s="362"/>
      <c r="Y90" s="362"/>
      <c r="Z90" s="362"/>
      <c r="AA90" s="362"/>
      <c r="AB90" s="362"/>
    </row>
    <row r="91" spans="1:28" x14ac:dyDescent="0.25">
      <c r="A91" s="380"/>
      <c r="B91" s="380"/>
      <c r="C91" s="495"/>
      <c r="D91" s="496"/>
      <c r="E91" s="380"/>
      <c r="F91" s="497"/>
      <c r="G91" s="498"/>
      <c r="H91" s="380"/>
      <c r="I91" s="380"/>
      <c r="J91" s="380"/>
      <c r="K91" s="500"/>
      <c r="L91" s="497"/>
      <c r="M91" s="497"/>
      <c r="N91" s="497"/>
      <c r="O91" s="497"/>
      <c r="P91" s="498"/>
      <c r="Q91" s="496"/>
      <c r="R91" s="495"/>
      <c r="S91" s="497"/>
      <c r="T91" s="497"/>
      <c r="U91" s="362"/>
      <c r="V91" s="362"/>
      <c r="W91" s="362"/>
      <c r="X91" s="362"/>
      <c r="Y91" s="362"/>
      <c r="Z91" s="362"/>
      <c r="AA91" s="362"/>
      <c r="AB91" s="362"/>
    </row>
    <row r="92" spans="1:28" x14ac:dyDescent="0.25">
      <c r="A92" s="362"/>
      <c r="B92" s="362"/>
      <c r="C92" s="501"/>
      <c r="D92" s="502"/>
      <c r="E92" s="362"/>
      <c r="F92" s="364"/>
      <c r="G92" s="503"/>
      <c r="H92" s="362"/>
      <c r="I92" s="362"/>
      <c r="J92" s="362"/>
      <c r="K92" s="504"/>
      <c r="L92" s="364"/>
      <c r="M92" s="364"/>
      <c r="N92" s="364"/>
      <c r="O92" s="364"/>
      <c r="P92" s="503"/>
      <c r="Q92" s="502"/>
      <c r="R92" s="501"/>
      <c r="S92" s="364"/>
      <c r="T92" s="364"/>
      <c r="U92" s="362"/>
      <c r="V92" s="362"/>
      <c r="W92" s="362"/>
      <c r="X92" s="362"/>
      <c r="Y92" s="362"/>
      <c r="Z92" s="362"/>
      <c r="AA92" s="362"/>
      <c r="AB92" s="362"/>
    </row>
    <row r="93" spans="1:28" x14ac:dyDescent="0.25">
      <c r="A93" s="362"/>
      <c r="B93" s="362"/>
      <c r="C93" s="501"/>
      <c r="D93" s="502"/>
      <c r="E93" s="362"/>
      <c r="F93" s="364"/>
      <c r="G93" s="503"/>
      <c r="H93" s="362"/>
      <c r="I93" s="362"/>
      <c r="J93" s="362"/>
      <c r="K93" s="504"/>
      <c r="L93" s="364"/>
      <c r="M93" s="364"/>
      <c r="N93" s="364"/>
      <c r="O93" s="364"/>
      <c r="P93" s="503"/>
      <c r="Q93" s="502"/>
      <c r="R93" s="501"/>
      <c r="S93" s="364"/>
      <c r="T93" s="364"/>
      <c r="U93" s="362"/>
      <c r="V93" s="362"/>
      <c r="W93" s="362"/>
      <c r="X93" s="362"/>
      <c r="Y93" s="362"/>
      <c r="Z93" s="362"/>
      <c r="AA93" s="362"/>
      <c r="AB93" s="362"/>
    </row>
    <row r="94" spans="1:28" x14ac:dyDescent="0.25">
      <c r="A94" s="362"/>
      <c r="B94" s="362"/>
      <c r="C94" s="501"/>
      <c r="D94" s="502"/>
      <c r="E94" s="362"/>
      <c r="F94" s="364"/>
      <c r="G94" s="503"/>
      <c r="H94" s="362"/>
      <c r="I94" s="362"/>
      <c r="J94" s="362"/>
      <c r="K94" s="504"/>
      <c r="L94" s="364"/>
      <c r="M94" s="364"/>
      <c r="N94" s="364"/>
      <c r="O94" s="364"/>
      <c r="P94" s="503"/>
      <c r="Q94" s="502"/>
      <c r="R94" s="501"/>
      <c r="S94" s="364"/>
      <c r="T94" s="364"/>
      <c r="U94" s="362"/>
      <c r="V94" s="362"/>
      <c r="W94" s="362"/>
      <c r="X94" s="362"/>
      <c r="Y94" s="362"/>
      <c r="Z94" s="362"/>
      <c r="AA94" s="362"/>
      <c r="AB94" s="362"/>
    </row>
    <row r="95" spans="1:28" x14ac:dyDescent="0.25">
      <c r="A95" s="362"/>
      <c r="B95" s="362"/>
      <c r="C95" s="501"/>
      <c r="D95" s="502"/>
      <c r="E95" s="362"/>
      <c r="F95" s="364"/>
      <c r="G95" s="503"/>
      <c r="H95" s="362"/>
      <c r="I95" s="362"/>
      <c r="J95" s="362"/>
      <c r="K95" s="504"/>
      <c r="L95" s="364"/>
      <c r="M95" s="364"/>
      <c r="N95" s="364"/>
      <c r="O95" s="364"/>
      <c r="P95" s="503"/>
      <c r="Q95" s="502"/>
      <c r="R95" s="501"/>
      <c r="S95" s="364"/>
      <c r="T95" s="364"/>
      <c r="U95" s="362"/>
      <c r="V95" s="362"/>
      <c r="W95" s="362"/>
      <c r="X95" s="362"/>
      <c r="Y95" s="362"/>
      <c r="Z95" s="362"/>
      <c r="AA95" s="362"/>
      <c r="AB95" s="362"/>
    </row>
    <row r="96" spans="1:28" x14ac:dyDescent="0.25">
      <c r="A96" s="362"/>
      <c r="B96" s="362"/>
      <c r="C96" s="501"/>
      <c r="D96" s="502"/>
      <c r="E96" s="362"/>
      <c r="F96" s="364"/>
      <c r="G96" s="503"/>
      <c r="H96" s="362"/>
      <c r="I96" s="362"/>
      <c r="J96" s="362"/>
      <c r="K96" s="504"/>
      <c r="L96" s="364"/>
      <c r="M96" s="364"/>
      <c r="N96" s="364"/>
      <c r="O96" s="364"/>
      <c r="P96" s="503"/>
      <c r="Q96" s="502"/>
      <c r="R96" s="501"/>
      <c r="S96" s="364"/>
      <c r="T96" s="364"/>
      <c r="U96" s="362"/>
      <c r="V96" s="362"/>
      <c r="W96" s="362"/>
      <c r="X96" s="362"/>
      <c r="Y96" s="362"/>
      <c r="Z96" s="362"/>
      <c r="AA96" s="362"/>
      <c r="AB96" s="362"/>
    </row>
    <row r="97" spans="1:28" x14ac:dyDescent="0.25">
      <c r="A97" s="362"/>
      <c r="B97" s="362"/>
      <c r="C97" s="501"/>
      <c r="D97" s="502"/>
      <c r="E97" s="362"/>
      <c r="F97" s="364"/>
      <c r="G97" s="503"/>
      <c r="H97" s="362"/>
      <c r="I97" s="362"/>
      <c r="J97" s="362"/>
      <c r="K97" s="504"/>
      <c r="L97" s="364"/>
      <c r="M97" s="364"/>
      <c r="N97" s="364"/>
      <c r="O97" s="364"/>
      <c r="P97" s="503"/>
      <c r="Q97" s="502"/>
      <c r="R97" s="501"/>
      <c r="S97" s="364"/>
      <c r="T97" s="364"/>
      <c r="U97" s="362"/>
      <c r="V97" s="362"/>
      <c r="W97" s="362"/>
      <c r="X97" s="362"/>
      <c r="Y97" s="362"/>
      <c r="Z97" s="362"/>
      <c r="AA97" s="362"/>
      <c r="AB97" s="362"/>
    </row>
    <row r="98" spans="1:28" x14ac:dyDescent="0.25">
      <c r="A98" s="362"/>
      <c r="B98" s="362"/>
      <c r="C98" s="501"/>
      <c r="D98" s="502"/>
      <c r="E98" s="362"/>
      <c r="F98" s="364"/>
      <c r="G98" s="503"/>
      <c r="H98" s="362"/>
      <c r="I98" s="362"/>
      <c r="J98" s="362"/>
      <c r="K98" s="504"/>
      <c r="L98" s="364"/>
      <c r="M98" s="364"/>
      <c r="N98" s="364"/>
      <c r="O98" s="364"/>
      <c r="P98" s="503"/>
      <c r="Q98" s="502"/>
      <c r="R98" s="501"/>
      <c r="S98" s="364"/>
      <c r="T98" s="364"/>
      <c r="U98" s="362"/>
      <c r="V98" s="362"/>
      <c r="W98" s="362"/>
      <c r="X98" s="362"/>
      <c r="Y98" s="362"/>
      <c r="Z98" s="362"/>
      <c r="AA98" s="362"/>
      <c r="AB98" s="362"/>
    </row>
    <row r="99" spans="1:28" x14ac:dyDescent="0.25">
      <c r="A99" s="362"/>
      <c r="B99" s="362"/>
      <c r="C99" s="501"/>
      <c r="D99" s="502"/>
      <c r="E99" s="362"/>
      <c r="F99" s="364"/>
      <c r="G99" s="503"/>
      <c r="H99" s="362"/>
      <c r="I99" s="362"/>
      <c r="J99" s="362"/>
      <c r="K99" s="504"/>
      <c r="L99" s="364"/>
      <c r="M99" s="364"/>
      <c r="N99" s="364"/>
      <c r="O99" s="364"/>
      <c r="P99" s="503"/>
      <c r="Q99" s="502"/>
      <c r="R99" s="501"/>
      <c r="S99" s="364"/>
      <c r="T99" s="364"/>
      <c r="U99" s="362"/>
      <c r="V99" s="362"/>
      <c r="W99" s="362"/>
      <c r="X99" s="362"/>
      <c r="Y99" s="362"/>
      <c r="Z99" s="362"/>
      <c r="AA99" s="362"/>
      <c r="AB99" s="362"/>
    </row>
    <row r="100" spans="1:28" x14ac:dyDescent="0.25">
      <c r="A100" s="362"/>
      <c r="B100" s="362"/>
      <c r="C100" s="501"/>
      <c r="D100" s="502"/>
      <c r="E100" s="362"/>
      <c r="F100" s="364"/>
      <c r="G100" s="503"/>
      <c r="H100" s="362"/>
      <c r="I100" s="362"/>
      <c r="J100" s="362"/>
      <c r="K100" s="504"/>
      <c r="L100" s="364"/>
      <c r="M100" s="364"/>
      <c r="N100" s="364"/>
      <c r="O100" s="364"/>
      <c r="P100" s="503"/>
      <c r="Q100" s="502"/>
      <c r="R100" s="501"/>
      <c r="S100" s="364"/>
      <c r="T100" s="364"/>
      <c r="U100" s="362"/>
      <c r="V100" s="362"/>
      <c r="W100" s="362"/>
      <c r="X100" s="362"/>
      <c r="Y100" s="362"/>
      <c r="Z100" s="362"/>
      <c r="AA100" s="362"/>
      <c r="AB100" s="362"/>
    </row>
    <row r="101" spans="1:28" x14ac:dyDescent="0.25">
      <c r="A101" s="362"/>
      <c r="B101" s="362"/>
      <c r="C101" s="501"/>
      <c r="D101" s="502"/>
      <c r="E101" s="362"/>
      <c r="F101" s="364"/>
      <c r="G101" s="503"/>
      <c r="H101" s="362"/>
      <c r="I101" s="362"/>
      <c r="J101" s="362"/>
      <c r="K101" s="504"/>
      <c r="L101" s="364"/>
      <c r="M101" s="364"/>
      <c r="N101" s="364"/>
      <c r="O101" s="364"/>
      <c r="P101" s="503"/>
      <c r="Q101" s="502"/>
      <c r="R101" s="501"/>
      <c r="S101" s="364"/>
      <c r="T101" s="364"/>
      <c r="U101" s="362"/>
      <c r="V101" s="362"/>
      <c r="W101" s="362"/>
      <c r="X101" s="362"/>
      <c r="Y101" s="362"/>
      <c r="Z101" s="362"/>
      <c r="AA101" s="362"/>
      <c r="AB101" s="362"/>
    </row>
    <row r="102" spans="1:28" x14ac:dyDescent="0.25">
      <c r="A102" s="362"/>
      <c r="B102" s="362"/>
      <c r="C102" s="362"/>
      <c r="D102" s="362"/>
      <c r="E102" s="362"/>
      <c r="F102" s="362"/>
      <c r="G102" s="362"/>
      <c r="H102" s="362"/>
      <c r="I102" s="362"/>
      <c r="J102" s="362"/>
      <c r="K102" s="362"/>
      <c r="L102" s="362"/>
      <c r="M102" s="362"/>
      <c r="N102" s="362"/>
      <c r="O102" s="362"/>
      <c r="P102" s="362"/>
      <c r="Q102" s="362"/>
      <c r="R102" s="362"/>
      <c r="S102" s="362"/>
      <c r="T102" s="362"/>
      <c r="U102" s="362"/>
      <c r="V102" s="362"/>
      <c r="W102" s="362"/>
      <c r="X102" s="362"/>
      <c r="Y102" s="362"/>
      <c r="Z102" s="362"/>
      <c r="AA102" s="362"/>
      <c r="AB102" s="362"/>
    </row>
    <row r="103" spans="1:28" x14ac:dyDescent="0.25">
      <c r="A103" s="362"/>
      <c r="B103" s="362"/>
      <c r="C103" s="362"/>
      <c r="D103" s="362"/>
      <c r="E103" s="362"/>
      <c r="F103" s="362"/>
      <c r="G103" s="362"/>
      <c r="H103" s="362"/>
      <c r="I103" s="362"/>
      <c r="J103" s="362"/>
      <c r="K103" s="362"/>
      <c r="L103" s="362"/>
      <c r="M103" s="362"/>
      <c r="N103" s="362"/>
      <c r="O103" s="362"/>
      <c r="P103" s="362"/>
      <c r="Q103" s="362"/>
      <c r="R103" s="362"/>
      <c r="S103" s="362"/>
      <c r="T103" s="362"/>
      <c r="U103" s="362"/>
      <c r="V103" s="362"/>
      <c r="W103" s="362"/>
      <c r="X103" s="362"/>
      <c r="Y103" s="362"/>
      <c r="Z103" s="362"/>
      <c r="AA103" s="362"/>
      <c r="AB103" s="362"/>
    </row>
    <row r="104" spans="1:28" x14ac:dyDescent="0.25">
      <c r="A104" s="362"/>
      <c r="B104" s="362"/>
      <c r="C104" s="362"/>
      <c r="D104" s="362"/>
      <c r="E104" s="362"/>
      <c r="F104" s="362"/>
      <c r="G104" s="362"/>
      <c r="H104" s="362"/>
      <c r="I104" s="362"/>
      <c r="J104" s="362"/>
      <c r="K104" s="362"/>
      <c r="L104" s="362"/>
      <c r="M104" s="362"/>
      <c r="N104" s="362"/>
      <c r="O104" s="362"/>
      <c r="P104" s="362"/>
      <c r="Q104" s="362"/>
      <c r="R104" s="362"/>
      <c r="S104" s="362"/>
      <c r="T104" s="362"/>
      <c r="U104" s="362"/>
      <c r="V104" s="362"/>
      <c r="W104" s="362"/>
      <c r="X104" s="362"/>
      <c r="Y104" s="362"/>
      <c r="Z104" s="362"/>
      <c r="AA104" s="362"/>
      <c r="AB104" s="362"/>
    </row>
    <row r="105" spans="1:28" x14ac:dyDescent="0.25">
      <c r="A105" s="362"/>
      <c r="B105" s="362"/>
      <c r="C105" s="362"/>
      <c r="D105" s="362"/>
      <c r="E105" s="362"/>
      <c r="F105" s="362"/>
      <c r="G105" s="362"/>
      <c r="H105" s="362"/>
      <c r="I105" s="362"/>
      <c r="J105" s="362"/>
      <c r="K105" s="362"/>
      <c r="L105" s="362"/>
      <c r="M105" s="362"/>
      <c r="N105" s="362"/>
      <c r="O105" s="362"/>
      <c r="P105" s="362"/>
      <c r="Q105" s="362"/>
      <c r="R105" s="362"/>
      <c r="S105" s="362"/>
      <c r="T105" s="362"/>
      <c r="U105" s="362"/>
      <c r="V105" s="362"/>
      <c r="W105" s="362"/>
      <c r="X105" s="362"/>
      <c r="Y105" s="362"/>
      <c r="Z105" s="362"/>
      <c r="AA105" s="362"/>
      <c r="AB105" s="362"/>
    </row>
    <row r="106" spans="1:28" x14ac:dyDescent="0.25">
      <c r="A106" s="362"/>
      <c r="B106" s="362"/>
      <c r="C106" s="362"/>
      <c r="D106" s="362"/>
      <c r="E106" s="362"/>
      <c r="F106" s="362"/>
      <c r="G106" s="362"/>
      <c r="H106" s="362"/>
      <c r="I106" s="362"/>
      <c r="J106" s="362"/>
      <c r="K106" s="362"/>
      <c r="L106" s="362"/>
      <c r="M106" s="362"/>
      <c r="N106" s="362"/>
      <c r="O106" s="362"/>
      <c r="P106" s="362"/>
      <c r="Q106" s="362"/>
      <c r="R106" s="362"/>
      <c r="S106" s="362"/>
      <c r="T106" s="362"/>
      <c r="U106" s="362"/>
      <c r="V106" s="362"/>
      <c r="W106" s="362"/>
      <c r="X106" s="362"/>
      <c r="Y106" s="362"/>
      <c r="Z106" s="362"/>
      <c r="AA106" s="362"/>
      <c r="AB106" s="362"/>
    </row>
    <row r="107" spans="1:28" x14ac:dyDescent="0.25">
      <c r="A107" s="362"/>
      <c r="B107" s="362"/>
      <c r="C107" s="362"/>
      <c r="D107" s="362"/>
      <c r="E107" s="362"/>
      <c r="F107" s="362"/>
      <c r="G107" s="362"/>
      <c r="H107" s="362"/>
      <c r="I107" s="362"/>
      <c r="J107" s="362"/>
      <c r="K107" s="362"/>
      <c r="L107" s="362"/>
      <c r="M107" s="362"/>
      <c r="N107" s="362"/>
      <c r="O107" s="362"/>
      <c r="P107" s="362"/>
      <c r="Q107" s="362"/>
      <c r="R107" s="362"/>
      <c r="S107" s="362"/>
      <c r="T107" s="362"/>
      <c r="U107" s="362"/>
      <c r="V107" s="362"/>
      <c r="W107" s="362"/>
      <c r="X107" s="362"/>
      <c r="Y107" s="362"/>
      <c r="Z107" s="362"/>
      <c r="AA107" s="362"/>
      <c r="AB107" s="362"/>
    </row>
    <row r="108" spans="1:28" x14ac:dyDescent="0.25">
      <c r="A108" s="362"/>
      <c r="B108" s="362"/>
      <c r="C108" s="362"/>
      <c r="D108" s="362"/>
      <c r="E108" s="362"/>
      <c r="F108" s="362"/>
      <c r="G108" s="362"/>
      <c r="H108" s="362"/>
      <c r="I108" s="362"/>
      <c r="J108" s="362"/>
      <c r="K108" s="362"/>
      <c r="L108" s="362"/>
      <c r="M108" s="362"/>
      <c r="N108" s="362"/>
      <c r="O108" s="362"/>
      <c r="P108" s="362"/>
      <c r="Q108" s="362"/>
      <c r="R108" s="362"/>
      <c r="S108" s="362"/>
      <c r="T108" s="362"/>
      <c r="U108" s="362"/>
      <c r="V108" s="362"/>
      <c r="W108" s="362"/>
      <c r="X108" s="362"/>
      <c r="Y108" s="362"/>
      <c r="Z108" s="362"/>
      <c r="AA108" s="362"/>
      <c r="AB108" s="362"/>
    </row>
    <row r="109" spans="1:28" x14ac:dyDescent="0.25">
      <c r="A109" s="362"/>
      <c r="B109" s="362"/>
      <c r="C109" s="362"/>
      <c r="D109" s="362"/>
      <c r="E109" s="362"/>
      <c r="F109" s="362"/>
      <c r="G109" s="362"/>
      <c r="H109" s="362"/>
      <c r="I109" s="362"/>
      <c r="J109" s="362"/>
      <c r="K109" s="362"/>
      <c r="L109" s="362"/>
      <c r="M109" s="362"/>
      <c r="N109" s="362"/>
      <c r="O109" s="362"/>
      <c r="P109" s="362"/>
      <c r="Q109" s="362"/>
      <c r="R109" s="362"/>
      <c r="S109" s="362"/>
      <c r="T109" s="362"/>
      <c r="U109" s="362"/>
      <c r="V109" s="362"/>
      <c r="W109" s="362"/>
      <c r="X109" s="362"/>
      <c r="Y109" s="362"/>
      <c r="Z109" s="362"/>
      <c r="AA109" s="362"/>
      <c r="AB109" s="362"/>
    </row>
    <row r="110" spans="1:28" x14ac:dyDescent="0.25">
      <c r="A110" s="362"/>
      <c r="B110" s="362"/>
      <c r="C110" s="362"/>
      <c r="D110" s="362"/>
      <c r="E110" s="362"/>
      <c r="F110" s="362"/>
      <c r="G110" s="362"/>
      <c r="H110" s="362"/>
      <c r="I110" s="362"/>
      <c r="J110" s="362"/>
      <c r="K110" s="362"/>
      <c r="L110" s="362"/>
      <c r="M110" s="362"/>
      <c r="N110" s="362"/>
      <c r="O110" s="362"/>
      <c r="P110" s="362"/>
      <c r="Q110" s="362"/>
      <c r="R110" s="362"/>
      <c r="S110" s="362"/>
      <c r="T110" s="362"/>
      <c r="U110" s="362"/>
      <c r="V110" s="362"/>
      <c r="W110" s="362"/>
      <c r="X110" s="362"/>
      <c r="Y110" s="362"/>
      <c r="Z110" s="362"/>
      <c r="AA110" s="362"/>
      <c r="AB110" s="362"/>
    </row>
    <row r="111" spans="1:28" x14ac:dyDescent="0.25">
      <c r="A111" s="362"/>
      <c r="B111" s="362"/>
      <c r="C111" s="362"/>
      <c r="D111" s="362"/>
      <c r="E111" s="362"/>
      <c r="F111" s="362"/>
      <c r="G111" s="362"/>
      <c r="H111" s="362"/>
      <c r="I111" s="362"/>
      <c r="J111" s="362"/>
      <c r="K111" s="362"/>
      <c r="L111" s="362"/>
      <c r="M111" s="362"/>
      <c r="N111" s="362"/>
      <c r="O111" s="362"/>
      <c r="P111" s="362"/>
      <c r="Q111" s="362"/>
      <c r="R111" s="362"/>
      <c r="S111" s="362"/>
      <c r="T111" s="362"/>
      <c r="U111" s="362"/>
      <c r="V111" s="362"/>
      <c r="W111" s="362"/>
      <c r="X111" s="362"/>
      <c r="Y111" s="362"/>
      <c r="Z111" s="362"/>
      <c r="AA111" s="362"/>
      <c r="AB111" s="362"/>
    </row>
    <row r="112" spans="1:28" x14ac:dyDescent="0.25">
      <c r="A112" s="362"/>
      <c r="B112" s="362"/>
      <c r="C112" s="362"/>
      <c r="D112" s="362"/>
      <c r="E112" s="362"/>
      <c r="F112" s="362"/>
      <c r="G112" s="362"/>
      <c r="H112" s="362"/>
      <c r="I112" s="362"/>
      <c r="J112" s="362"/>
      <c r="K112" s="362"/>
      <c r="L112" s="362"/>
      <c r="M112" s="362"/>
      <c r="N112" s="362"/>
      <c r="O112" s="362"/>
      <c r="P112" s="362"/>
      <c r="Q112" s="362"/>
      <c r="R112" s="362"/>
      <c r="S112" s="362"/>
      <c r="T112" s="362"/>
      <c r="U112" s="362"/>
      <c r="V112" s="362"/>
      <c r="W112" s="362"/>
      <c r="X112" s="362"/>
      <c r="Y112" s="362"/>
      <c r="Z112" s="362"/>
      <c r="AA112" s="362"/>
      <c r="AB112" s="362"/>
    </row>
    <row r="113" spans="1:28" x14ac:dyDescent="0.25">
      <c r="A113" s="362"/>
      <c r="B113" s="362"/>
      <c r="C113" s="362"/>
      <c r="D113" s="362"/>
      <c r="E113" s="362"/>
      <c r="F113" s="362"/>
      <c r="G113" s="362"/>
      <c r="H113" s="362"/>
      <c r="I113" s="362"/>
      <c r="J113" s="362"/>
      <c r="K113" s="362"/>
      <c r="L113" s="362"/>
      <c r="M113" s="362"/>
      <c r="N113" s="362"/>
      <c r="O113" s="362"/>
      <c r="P113" s="362"/>
      <c r="Q113" s="362"/>
      <c r="R113" s="362"/>
      <c r="S113" s="362"/>
      <c r="T113" s="362"/>
      <c r="U113" s="362"/>
      <c r="V113" s="362"/>
      <c r="W113" s="362"/>
      <c r="X113" s="362"/>
      <c r="Y113" s="362"/>
      <c r="Z113" s="362"/>
      <c r="AA113" s="362"/>
      <c r="AB113" s="362"/>
    </row>
  </sheetData>
  <sheetProtection formatCells="0" formatColumns="0" formatRows="0" insertColumns="0" insertRows="0" insertHyperlinks="0" deleteColumns="0" sort="0" autoFilter="0"/>
  <conditionalFormatting sqref="D4">
    <cfRule type="expression" dxfId="1" priority="1">
      <formula>LEN(D6)-FIND(".",D6)&gt;2</formula>
    </cfRule>
    <cfRule type="expression" dxfId="0" priority="2">
      <formula>LEN(D4)-FIND(".",D4)&gt;2</formula>
    </cfRule>
  </conditionalFormatting>
  <dataValidations count="2">
    <dataValidation allowBlank="1" showInputMessage="1" showErrorMessage="1" promptTitle="Why is this cell red?" prompt="One (or more) of your Cost for Project Applications Recieved by Category cells has too many decimal points. Review column D and make sure all application costs are accurate." sqref="D4" xr:uid="{0E627492-3572-4CAE-896E-CA63CAACF4B5}"/>
    <dataValidation allowBlank="1" showInputMessage="1" showErrorMessage="1" promptTitle="Why is this cell red?" prompt="One (or more) of your Selected Project Cost cells has too many decimal points. Review column H and make sure all project costs are accurate." sqref="D6" xr:uid="{DEB520FD-FFA8-40E8-ACAB-910323D96CAC}"/>
  </dataValidations>
  <pageMargins left="0.45" right="0.2" top="0.5" bottom="0.25" header="0.05" footer="0.05"/>
  <pageSetup paperSize="5" scale="57" fitToWidth="2" fitToHeight="2" orientation="landscape"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ErrorMessage="1" xr:uid="{BEA48DF8-C050-4F62-B092-4660842D3FE6}">
          <x14:formula1>
            <xm:f>'TA Funding Data'!$A$1:$A$55</xm:f>
          </x14:formula1>
          <xm:sqref>B1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8B13E-753A-45D2-8CAA-338C04E73FA5}">
  <sheetPr>
    <pageSetUpPr fitToPage="1"/>
  </sheetPr>
  <dimension ref="A1:AB134"/>
  <sheetViews>
    <sheetView topLeftCell="B1" zoomScale="90" zoomScaleNormal="90" workbookViewId="0">
      <selection activeCell="B1" sqref="B1"/>
    </sheetView>
  </sheetViews>
  <sheetFormatPr defaultRowHeight="15" x14ac:dyDescent="0.25"/>
  <cols>
    <col min="1" max="1" width="3" hidden="1" customWidth="1"/>
    <col min="2" max="2" width="37.85546875" customWidth="1"/>
    <col min="3" max="3" width="28.140625" customWidth="1"/>
    <col min="4" max="4" width="38" customWidth="1"/>
    <col min="5" max="5" width="28.140625" customWidth="1"/>
    <col min="6" max="6" width="20.7109375" customWidth="1"/>
    <col min="7" max="7" width="17.140625" customWidth="1"/>
    <col min="8" max="8" width="31" customWidth="1"/>
    <col min="9" max="9" width="24.85546875" customWidth="1"/>
    <col min="10" max="10" width="19.42578125" customWidth="1"/>
    <col min="11" max="11" width="38" customWidth="1"/>
    <col min="12" max="12" width="31.28515625" customWidth="1"/>
    <col min="13" max="13" width="19.42578125" bestFit="1" customWidth="1"/>
    <col min="14" max="14" width="22.5703125" customWidth="1"/>
    <col min="15" max="15" width="24" customWidth="1"/>
    <col min="16" max="16" width="16.5703125" customWidth="1"/>
    <col min="17" max="17" width="26.7109375" customWidth="1"/>
    <col min="18" max="18" width="20.140625" customWidth="1"/>
    <col min="19" max="19" width="60.85546875" customWidth="1"/>
    <col min="20" max="20" width="43.5703125" customWidth="1"/>
  </cols>
  <sheetData>
    <row r="1" spans="1:28" ht="21" x14ac:dyDescent="0.25">
      <c r="A1" s="12" t="s">
        <v>4</v>
      </c>
      <c r="B1" s="555" t="s">
        <v>262</v>
      </c>
      <c r="C1" s="360" t="s">
        <v>261</v>
      </c>
      <c r="D1" s="13"/>
      <c r="E1" s="14" t="s">
        <v>193</v>
      </c>
      <c r="F1" s="14"/>
      <c r="G1" s="14"/>
      <c r="H1" s="15"/>
      <c r="I1" s="15"/>
      <c r="J1" s="15"/>
      <c r="K1" s="14"/>
      <c r="L1" s="14"/>
      <c r="M1" s="14"/>
      <c r="N1" s="14"/>
      <c r="O1" s="14"/>
      <c r="P1" s="14"/>
      <c r="Q1" s="14"/>
      <c r="R1" s="14"/>
      <c r="S1" s="16"/>
      <c r="T1" s="14"/>
      <c r="U1" s="14"/>
      <c r="V1" s="14"/>
      <c r="W1" s="14"/>
      <c r="X1" s="14"/>
      <c r="Y1" s="14"/>
      <c r="Z1" s="14"/>
      <c r="AA1" s="14"/>
      <c r="AB1" s="14"/>
    </row>
    <row r="2" spans="1:28" ht="16.5" thickBot="1" x14ac:dyDescent="0.3">
      <c r="A2" s="12" t="s">
        <v>4</v>
      </c>
      <c r="B2" s="17" t="s">
        <v>189</v>
      </c>
      <c r="C2" s="18"/>
      <c r="D2" s="238">
        <v>20000000</v>
      </c>
      <c r="E2" s="14" t="s">
        <v>237</v>
      </c>
      <c r="F2" s="14"/>
      <c r="G2" s="14"/>
      <c r="H2" s="15"/>
      <c r="I2" s="15"/>
      <c r="J2" s="15"/>
      <c r="K2" s="14"/>
      <c r="L2" s="14"/>
      <c r="M2" s="14"/>
      <c r="N2" s="14"/>
      <c r="O2" s="14"/>
      <c r="P2" s="14"/>
      <c r="Q2" s="14"/>
      <c r="R2" s="14"/>
      <c r="S2" s="16"/>
      <c r="T2" s="14"/>
      <c r="U2" s="14"/>
      <c r="V2" s="14"/>
      <c r="W2" s="14"/>
      <c r="X2" s="14"/>
      <c r="Y2" s="14"/>
      <c r="Z2" s="14"/>
      <c r="AA2" s="14"/>
      <c r="AB2" s="14"/>
    </row>
    <row r="3" spans="1:28" ht="15.75" x14ac:dyDescent="0.25">
      <c r="A3" s="12" t="s">
        <v>4</v>
      </c>
      <c r="B3" s="19" t="s">
        <v>5</v>
      </c>
      <c r="C3" s="20"/>
      <c r="D3" s="21">
        <f>C8+C9+C10+C11+C12+C13+C14+C15+C16+C17</f>
        <v>51</v>
      </c>
      <c r="E3" s="14"/>
      <c r="F3" s="14"/>
      <c r="G3" s="14"/>
      <c r="H3" s="15"/>
      <c r="I3" s="15"/>
      <c r="J3" s="15"/>
      <c r="K3" s="14"/>
      <c r="L3" s="14"/>
      <c r="M3" s="14"/>
      <c r="N3" s="14"/>
      <c r="O3" s="14"/>
      <c r="P3" s="14"/>
      <c r="Q3" s="14"/>
      <c r="R3" s="14"/>
      <c r="S3" s="16"/>
      <c r="T3" s="14"/>
      <c r="U3" s="14"/>
      <c r="V3" s="14"/>
      <c r="W3" s="14"/>
      <c r="X3" s="14"/>
      <c r="Y3" s="14"/>
      <c r="Z3" s="14"/>
      <c r="AA3" s="14"/>
      <c r="AB3" s="14"/>
    </row>
    <row r="4" spans="1:28" ht="15.75" x14ac:dyDescent="0.25">
      <c r="A4" s="12" t="s">
        <v>4</v>
      </c>
      <c r="B4" s="22" t="s">
        <v>6</v>
      </c>
      <c r="C4" s="23"/>
      <c r="D4" s="275">
        <f>D8+D9+D10+D11+D12+D13+D14+D15+D16+D17</f>
        <v>40144913.899999999</v>
      </c>
      <c r="E4" s="14" t="s">
        <v>63</v>
      </c>
      <c r="F4" s="14"/>
      <c r="G4" s="14"/>
      <c r="H4" s="15"/>
      <c r="I4" s="15"/>
      <c r="J4" s="15"/>
      <c r="K4" s="14"/>
      <c r="L4" s="14"/>
      <c r="M4" s="14"/>
      <c r="N4" s="14"/>
      <c r="O4" s="14"/>
      <c r="P4" s="14"/>
      <c r="Q4" s="14"/>
      <c r="R4" s="14"/>
      <c r="S4" s="16"/>
      <c r="T4" s="14"/>
      <c r="U4" s="14"/>
      <c r="V4" s="14"/>
      <c r="W4" s="14"/>
      <c r="X4" s="14"/>
      <c r="Y4" s="14"/>
      <c r="Z4" s="14"/>
      <c r="AA4" s="14"/>
      <c r="AB4" s="14"/>
    </row>
    <row r="5" spans="1:28" ht="15.75" x14ac:dyDescent="0.25">
      <c r="A5" s="12" t="s">
        <v>4</v>
      </c>
      <c r="B5" s="22" t="s">
        <v>7</v>
      </c>
      <c r="C5" s="24"/>
      <c r="D5" s="25">
        <f>F8+F9+F10+F11+F12+F13+F14+F15+F16</f>
        <v>37</v>
      </c>
      <c r="E5" s="14"/>
      <c r="F5" s="14"/>
      <c r="G5" s="14"/>
      <c r="H5" s="15"/>
      <c r="I5" s="15"/>
      <c r="J5" s="15"/>
      <c r="K5" s="14"/>
      <c r="L5" s="14"/>
      <c r="M5" s="14"/>
      <c r="N5" s="14"/>
      <c r="O5" s="14"/>
      <c r="P5" s="14"/>
      <c r="Q5" s="14"/>
      <c r="R5" s="14"/>
      <c r="S5" s="16"/>
      <c r="T5" s="14"/>
      <c r="U5" s="14"/>
      <c r="V5" s="14"/>
      <c r="W5" s="14"/>
      <c r="X5" s="14"/>
      <c r="Y5" s="14"/>
      <c r="Z5" s="14"/>
      <c r="AA5" s="14"/>
      <c r="AB5" s="14"/>
    </row>
    <row r="6" spans="1:28" ht="16.5" thickBot="1" x14ac:dyDescent="0.3">
      <c r="A6" s="12" t="s">
        <v>4</v>
      </c>
      <c r="B6" s="26" t="s">
        <v>8</v>
      </c>
      <c r="C6" s="27"/>
      <c r="D6" s="276">
        <f>G8+G9+G10+G11+G12+G13+G14+G15+G16</f>
        <v>23247592.890000001</v>
      </c>
      <c r="E6" s="14" t="s">
        <v>63</v>
      </c>
      <c r="F6" s="14"/>
      <c r="G6" s="14"/>
      <c r="H6" s="15"/>
      <c r="I6" s="15"/>
      <c r="J6" s="15"/>
      <c r="K6" s="14"/>
      <c r="L6" s="14"/>
      <c r="M6" s="14"/>
      <c r="N6" s="14"/>
      <c r="O6" s="14"/>
      <c r="P6" s="14"/>
      <c r="Q6" s="14"/>
      <c r="R6" s="14"/>
      <c r="S6" s="16"/>
      <c r="T6" s="14"/>
      <c r="U6" s="14"/>
      <c r="V6" s="14"/>
      <c r="W6" s="14"/>
      <c r="X6" s="14"/>
      <c r="Y6" s="14"/>
      <c r="Z6" s="14"/>
      <c r="AA6" s="14"/>
      <c r="AB6" s="14"/>
    </row>
    <row r="7" spans="1:28" ht="26.25" thickBot="1" x14ac:dyDescent="0.3">
      <c r="A7" s="12" t="s">
        <v>4</v>
      </c>
      <c r="B7" s="28" t="s">
        <v>9</v>
      </c>
      <c r="C7" s="29" t="s">
        <v>10</v>
      </c>
      <c r="D7" s="30" t="s">
        <v>11</v>
      </c>
      <c r="E7" s="31" t="s">
        <v>151</v>
      </c>
      <c r="F7" s="30" t="s">
        <v>12</v>
      </c>
      <c r="G7" s="30" t="s">
        <v>13</v>
      </c>
      <c r="H7" s="32" t="s">
        <v>14</v>
      </c>
      <c r="I7" s="200" t="s">
        <v>147</v>
      </c>
      <c r="J7" s="200"/>
      <c r="K7" s="197"/>
      <c r="L7" s="34"/>
      <c r="M7" s="33"/>
      <c r="N7" s="33"/>
      <c r="O7" s="33"/>
      <c r="P7" s="33"/>
      <c r="Q7" s="33"/>
      <c r="R7" s="33"/>
      <c r="S7" s="34"/>
      <c r="T7" s="33"/>
      <c r="U7" s="33"/>
      <c r="V7" s="14"/>
      <c r="W7" s="14"/>
      <c r="X7" s="14"/>
      <c r="Y7" s="14"/>
      <c r="Z7" s="14"/>
      <c r="AA7" s="14"/>
      <c r="AB7" s="14"/>
    </row>
    <row r="8" spans="1:28" x14ac:dyDescent="0.25">
      <c r="A8" s="12" t="s">
        <v>4</v>
      </c>
      <c r="B8" s="35" t="s">
        <v>0</v>
      </c>
      <c r="C8" s="36">
        <f>SUM(C19)</f>
        <v>23</v>
      </c>
      <c r="D8" s="240">
        <f>SUM(D19)</f>
        <v>21800000</v>
      </c>
      <c r="E8" s="250">
        <f>D8/D2</f>
        <v>1.0900000000000001</v>
      </c>
      <c r="F8" s="36">
        <f>G19</f>
        <v>8</v>
      </c>
      <c r="G8" s="259">
        <f>H19</f>
        <v>7230246.79</v>
      </c>
      <c r="H8" s="266">
        <f>G8/D6</f>
        <v>0.3110105559836307</v>
      </c>
      <c r="I8" s="198"/>
      <c r="J8" s="198"/>
      <c r="K8" s="197"/>
      <c r="L8" s="34"/>
      <c r="M8" s="33"/>
      <c r="N8" s="33"/>
      <c r="O8" s="33"/>
      <c r="P8" s="33"/>
      <c r="Q8" s="33"/>
      <c r="R8" s="33"/>
      <c r="S8" s="34"/>
      <c r="T8" s="33"/>
      <c r="U8" s="33"/>
      <c r="V8" s="14"/>
      <c r="W8" s="14"/>
      <c r="X8" s="14"/>
      <c r="Y8" s="14"/>
      <c r="Z8" s="14"/>
      <c r="AA8" s="14"/>
      <c r="AB8" s="14"/>
    </row>
    <row r="9" spans="1:28" x14ac:dyDescent="0.25">
      <c r="A9" s="12" t="s">
        <v>4</v>
      </c>
      <c r="B9" s="37" t="s">
        <v>15</v>
      </c>
      <c r="C9" s="38">
        <f>SUM(C29)</f>
        <v>1</v>
      </c>
      <c r="D9" s="241">
        <f>SUM(D29)</f>
        <v>250000</v>
      </c>
      <c r="E9" s="251">
        <f>D9/D2</f>
        <v>1.2500000000000001E-2</v>
      </c>
      <c r="F9" s="38">
        <f>G29</f>
        <v>2</v>
      </c>
      <c r="G9" s="241">
        <f>(H29)</f>
        <v>330000</v>
      </c>
      <c r="H9" s="267">
        <f>G9/D6</f>
        <v>1.4195018020207596E-2</v>
      </c>
      <c r="I9" s="198"/>
      <c r="J9" s="198"/>
      <c r="K9" s="197"/>
      <c r="L9" s="34"/>
      <c r="M9" s="33"/>
      <c r="N9" s="33"/>
      <c r="O9" s="33"/>
      <c r="P9" s="33"/>
      <c r="Q9" s="33"/>
      <c r="R9" s="33"/>
      <c r="S9" s="34"/>
      <c r="T9" s="33"/>
      <c r="U9" s="33"/>
      <c r="V9" s="14"/>
      <c r="W9" s="14"/>
      <c r="X9" s="14"/>
      <c r="Y9" s="14"/>
      <c r="Z9" s="14"/>
      <c r="AA9" s="14"/>
      <c r="AB9" s="14"/>
    </row>
    <row r="10" spans="1:28" x14ac:dyDescent="0.25">
      <c r="A10" s="12" t="s">
        <v>4</v>
      </c>
      <c r="B10" s="39" t="s">
        <v>1</v>
      </c>
      <c r="C10" s="40">
        <f>SUM(C32)</f>
        <v>3</v>
      </c>
      <c r="D10" s="242">
        <f>SUM(D32)</f>
        <v>13505678.9</v>
      </c>
      <c r="E10" s="252">
        <f>D10/D2</f>
        <v>0.675283945</v>
      </c>
      <c r="F10" s="40">
        <f>G32</f>
        <v>3</v>
      </c>
      <c r="G10" s="242">
        <f>H32</f>
        <v>10936543.210000001</v>
      </c>
      <c r="H10" s="268">
        <f>G10/D6</f>
        <v>0.47043766043857288</v>
      </c>
      <c r="I10" s="198"/>
      <c r="J10" s="198"/>
      <c r="K10" s="197"/>
      <c r="L10" s="34"/>
      <c r="M10" s="33"/>
      <c r="N10" s="33"/>
      <c r="O10" s="33"/>
      <c r="P10" s="33"/>
      <c r="Q10" s="33"/>
      <c r="R10" s="33"/>
      <c r="S10" s="34"/>
      <c r="T10" s="33"/>
      <c r="U10" s="33"/>
      <c r="V10" s="14"/>
      <c r="W10" s="14"/>
      <c r="X10" s="14"/>
      <c r="Y10" s="14"/>
      <c r="Z10" s="14"/>
      <c r="AA10" s="14"/>
      <c r="AB10" s="14"/>
    </row>
    <row r="11" spans="1:28" x14ac:dyDescent="0.25">
      <c r="A11" s="12" t="s">
        <v>4</v>
      </c>
      <c r="B11" s="41" t="s">
        <v>2</v>
      </c>
      <c r="C11" s="42">
        <f>SUM(C36)</f>
        <v>4</v>
      </c>
      <c r="D11" s="243">
        <f>SUM(D36)</f>
        <v>1113000</v>
      </c>
      <c r="E11" s="253">
        <f>D11/D2</f>
        <v>5.5649999999999998E-2</v>
      </c>
      <c r="F11" s="42">
        <f>G36</f>
        <v>2</v>
      </c>
      <c r="G11" s="260">
        <f>H36</f>
        <v>545000</v>
      </c>
      <c r="H11" s="269">
        <f>G11/D6</f>
        <v>2.3443287336403454E-2</v>
      </c>
      <c r="I11" s="198"/>
      <c r="J11" s="198"/>
      <c r="K11" s="197"/>
      <c r="L11" s="34"/>
      <c r="M11" s="33"/>
      <c r="N11" s="33"/>
      <c r="O11" s="33"/>
      <c r="P11" s="33"/>
      <c r="Q11" s="33"/>
      <c r="R11" s="33"/>
      <c r="S11" s="34"/>
      <c r="T11" s="33"/>
      <c r="U11" s="33"/>
      <c r="V11" s="14"/>
      <c r="W11" s="14"/>
      <c r="X11" s="14"/>
      <c r="Y11" s="14"/>
      <c r="Z11" s="14"/>
      <c r="AA11" s="14"/>
      <c r="AB11" s="14"/>
    </row>
    <row r="12" spans="1:28" x14ac:dyDescent="0.25">
      <c r="A12" s="12" t="s">
        <v>4</v>
      </c>
      <c r="B12" s="43" t="s">
        <v>16</v>
      </c>
      <c r="C12" s="44">
        <f>C41</f>
        <v>13</v>
      </c>
      <c r="D12" s="244">
        <f>D41</f>
        <v>691235</v>
      </c>
      <c r="E12" s="254">
        <f>D12/D2</f>
        <v>3.4561750000000002E-2</v>
      </c>
      <c r="F12" s="44">
        <f>G41</f>
        <v>15</v>
      </c>
      <c r="G12" s="261">
        <f>H41</f>
        <v>2040802.89</v>
      </c>
      <c r="H12" s="270">
        <f>G12/D6</f>
        <v>8.7785556967399217E-2</v>
      </c>
      <c r="I12" s="198"/>
      <c r="J12" s="198"/>
      <c r="K12" s="197"/>
      <c r="L12" s="34"/>
      <c r="M12" s="33"/>
      <c r="N12" s="33"/>
      <c r="O12" s="33"/>
      <c r="P12" s="33"/>
      <c r="Q12" s="33"/>
      <c r="R12" s="33"/>
      <c r="S12" s="34"/>
      <c r="T12" s="33"/>
      <c r="U12" s="33"/>
      <c r="V12" s="14"/>
      <c r="W12" s="14"/>
      <c r="X12" s="14"/>
      <c r="Y12" s="14"/>
      <c r="Z12" s="14"/>
      <c r="AA12" s="14"/>
      <c r="AB12" s="14"/>
    </row>
    <row r="13" spans="1:28" x14ac:dyDescent="0.25">
      <c r="A13" s="12" t="s">
        <v>4</v>
      </c>
      <c r="B13" s="45" t="s">
        <v>17</v>
      </c>
      <c r="C13" s="46">
        <f>C55</f>
        <v>4</v>
      </c>
      <c r="D13" s="245">
        <f>D55</f>
        <v>2375000</v>
      </c>
      <c r="E13" s="255">
        <f>D13/D2</f>
        <v>0.11874999999999999</v>
      </c>
      <c r="F13" s="46">
        <f>G55</f>
        <v>5</v>
      </c>
      <c r="G13" s="262">
        <f>H55</f>
        <v>2130000</v>
      </c>
      <c r="H13" s="271">
        <f>G13/D6</f>
        <v>9.1622389039521759E-2</v>
      </c>
      <c r="I13" s="198"/>
      <c r="J13" s="198"/>
      <c r="K13" s="197"/>
      <c r="L13" s="34"/>
      <c r="M13" s="33"/>
      <c r="N13" s="33"/>
      <c r="O13" s="33"/>
      <c r="P13" s="33"/>
      <c r="Q13" s="33"/>
      <c r="R13" s="33"/>
      <c r="S13" s="34"/>
      <c r="T13" s="33"/>
      <c r="U13" s="33"/>
      <c r="V13" s="14"/>
      <c r="W13" s="14"/>
      <c r="X13" s="14"/>
      <c r="Y13" s="14"/>
      <c r="Z13" s="14"/>
      <c r="AA13" s="14"/>
      <c r="AB13" s="14"/>
    </row>
    <row r="14" spans="1:28" x14ac:dyDescent="0.25">
      <c r="A14" s="12" t="s">
        <v>4</v>
      </c>
      <c r="B14" s="47" t="s">
        <v>18</v>
      </c>
      <c r="C14" s="48">
        <f>C62</f>
        <v>1</v>
      </c>
      <c r="D14" s="246">
        <f>D62</f>
        <v>10000</v>
      </c>
      <c r="E14" s="256">
        <f>D14/D2</f>
        <v>5.0000000000000001E-4</v>
      </c>
      <c r="F14" s="48">
        <f>G62</f>
        <v>1</v>
      </c>
      <c r="G14" s="263">
        <f>H62</f>
        <v>10000</v>
      </c>
      <c r="H14" s="272">
        <f>G14/D6</f>
        <v>4.3015206121841201E-4</v>
      </c>
      <c r="I14" s="198"/>
      <c r="J14" s="198"/>
      <c r="K14" s="197"/>
      <c r="L14" s="34"/>
      <c r="M14" s="33"/>
      <c r="N14" s="33"/>
      <c r="O14" s="33"/>
      <c r="P14" s="33"/>
      <c r="Q14" s="33"/>
      <c r="R14" s="33"/>
      <c r="S14" s="34"/>
      <c r="T14" s="33"/>
      <c r="U14" s="33"/>
      <c r="V14" s="14"/>
      <c r="W14" s="14"/>
      <c r="X14" s="14"/>
      <c r="Y14" s="14"/>
      <c r="Z14" s="14"/>
      <c r="AA14" s="14"/>
      <c r="AB14" s="14"/>
    </row>
    <row r="15" spans="1:28" x14ac:dyDescent="0.25">
      <c r="A15" s="12" t="s">
        <v>4</v>
      </c>
      <c r="B15" s="49" t="s">
        <v>19</v>
      </c>
      <c r="C15" s="50">
        <f>C65</f>
        <v>0</v>
      </c>
      <c r="D15" s="247">
        <f>D65</f>
        <v>25000</v>
      </c>
      <c r="E15" s="251">
        <f>D15/D2</f>
        <v>1.25E-3</v>
      </c>
      <c r="F15" s="50">
        <f>G65</f>
        <v>1</v>
      </c>
      <c r="G15" s="241">
        <f>H65</f>
        <v>25000</v>
      </c>
      <c r="H15" s="267">
        <f>G15/D6</f>
        <v>1.07538015304603E-3</v>
      </c>
      <c r="I15" s="198"/>
      <c r="J15" s="198"/>
      <c r="K15" s="197"/>
      <c r="L15" s="34"/>
      <c r="M15" s="33"/>
      <c r="N15" s="33"/>
      <c r="O15" s="33"/>
      <c r="P15" s="33"/>
      <c r="Q15" s="33"/>
      <c r="R15" s="33"/>
      <c r="S15" s="34"/>
      <c r="T15" s="33"/>
      <c r="U15" s="33"/>
      <c r="V15" s="14"/>
      <c r="W15" s="14"/>
      <c r="X15" s="14"/>
      <c r="Y15" s="14"/>
      <c r="Z15" s="14"/>
      <c r="AA15" s="14"/>
      <c r="AB15" s="14"/>
    </row>
    <row r="16" spans="1:28" x14ac:dyDescent="0.25">
      <c r="A16" s="12" t="s">
        <v>4</v>
      </c>
      <c r="B16" s="51" t="s">
        <v>20</v>
      </c>
      <c r="C16" s="52">
        <f>C70</f>
        <v>0</v>
      </c>
      <c r="D16" s="248">
        <f>D70</f>
        <v>0</v>
      </c>
      <c r="E16" s="257">
        <f>D16/D2</f>
        <v>0</v>
      </c>
      <c r="F16" s="52">
        <f>G70</f>
        <v>0</v>
      </c>
      <c r="G16" s="264">
        <f>H70</f>
        <v>0</v>
      </c>
      <c r="H16" s="273">
        <f>G16/D6</f>
        <v>0</v>
      </c>
      <c r="I16" s="198"/>
      <c r="J16" s="198"/>
      <c r="K16" s="197"/>
      <c r="L16" s="34"/>
      <c r="M16" s="33"/>
      <c r="N16" s="33"/>
      <c r="O16" s="33"/>
      <c r="P16" s="33"/>
      <c r="Q16" s="33"/>
      <c r="R16" s="33"/>
      <c r="S16" s="34"/>
      <c r="T16" s="33"/>
      <c r="U16" s="33"/>
      <c r="V16" s="14"/>
      <c r="W16" s="14"/>
      <c r="X16" s="14"/>
      <c r="Y16" s="14"/>
      <c r="Z16" s="14"/>
      <c r="AA16" s="14"/>
      <c r="AB16" s="14"/>
    </row>
    <row r="17" spans="1:28" ht="15.75" thickBot="1" x14ac:dyDescent="0.3">
      <c r="A17" s="12" t="s">
        <v>4</v>
      </c>
      <c r="B17" s="53" t="s">
        <v>21</v>
      </c>
      <c r="C17" s="54">
        <f>C72</f>
        <v>2</v>
      </c>
      <c r="D17" s="249">
        <f>D72</f>
        <v>375000</v>
      </c>
      <c r="E17" s="258">
        <f>D17/D2</f>
        <v>1.8749999999999999E-2</v>
      </c>
      <c r="F17" s="55">
        <f>G72</f>
        <v>0</v>
      </c>
      <c r="G17" s="265">
        <f>H72</f>
        <v>0</v>
      </c>
      <c r="H17" s="274">
        <f>G17/D6</f>
        <v>0</v>
      </c>
      <c r="I17" s="199" t="s">
        <v>148</v>
      </c>
      <c r="J17" s="199"/>
      <c r="K17" s="197"/>
      <c r="L17" s="34"/>
      <c r="M17" s="33"/>
      <c r="N17" s="302" t="s">
        <v>222</v>
      </c>
      <c r="O17" s="33"/>
      <c r="P17" s="33"/>
      <c r="Q17" s="33"/>
      <c r="R17" s="302" t="s">
        <v>222</v>
      </c>
      <c r="S17" s="34"/>
      <c r="T17" s="33"/>
      <c r="U17" s="33"/>
      <c r="V17" s="14"/>
      <c r="W17" s="14"/>
      <c r="X17" s="14"/>
      <c r="Y17" s="14"/>
      <c r="Z17" s="14"/>
      <c r="AA17" s="14"/>
      <c r="AB17" s="14"/>
    </row>
    <row r="18" spans="1:28" ht="70.5" thickTop="1" thickBot="1" x14ac:dyDescent="0.3">
      <c r="A18" s="56" t="s">
        <v>22</v>
      </c>
      <c r="B18" s="57" t="s">
        <v>182</v>
      </c>
      <c r="C18" s="58" t="s">
        <v>197</v>
      </c>
      <c r="D18" s="201" t="s">
        <v>219</v>
      </c>
      <c r="E18" s="58" t="s">
        <v>218</v>
      </c>
      <c r="F18" s="59" t="s">
        <v>198</v>
      </c>
      <c r="G18" s="59" t="s">
        <v>196</v>
      </c>
      <c r="H18" s="237" t="s">
        <v>199</v>
      </c>
      <c r="I18" s="60" t="s">
        <v>220</v>
      </c>
      <c r="J18" s="60" t="s">
        <v>183</v>
      </c>
      <c r="K18" s="60" t="s">
        <v>161</v>
      </c>
      <c r="L18" s="60" t="s">
        <v>184</v>
      </c>
      <c r="M18" s="60" t="s">
        <v>221</v>
      </c>
      <c r="N18" s="60" t="s">
        <v>185</v>
      </c>
      <c r="O18" s="60" t="s">
        <v>186</v>
      </c>
      <c r="P18" s="60" t="s">
        <v>223</v>
      </c>
      <c r="Q18" s="60" t="s">
        <v>224</v>
      </c>
      <c r="R18" s="60" t="s">
        <v>187</v>
      </c>
      <c r="S18" s="61" t="s">
        <v>188</v>
      </c>
      <c r="T18" s="62" t="s">
        <v>181</v>
      </c>
      <c r="U18" s="33"/>
      <c r="V18" s="14"/>
      <c r="W18" s="14"/>
      <c r="X18" s="14"/>
      <c r="Y18" s="14"/>
      <c r="Z18" s="14"/>
      <c r="AA18" s="14"/>
      <c r="AB18" s="14"/>
    </row>
    <row r="19" spans="1:28" ht="24.75" thickTop="1" x14ac:dyDescent="0.25">
      <c r="A19" s="63">
        <v>1</v>
      </c>
      <c r="B19" s="64" t="s">
        <v>23</v>
      </c>
      <c r="C19" s="65">
        <f>SUM(C20:C28)</f>
        <v>23</v>
      </c>
      <c r="D19" s="66">
        <f>SUM(D20:D28)</f>
        <v>21800000</v>
      </c>
      <c r="E19" s="67" t="s">
        <v>24</v>
      </c>
      <c r="F19" s="67" t="s">
        <v>24</v>
      </c>
      <c r="G19" s="65">
        <f>SUM(G20:G28)</f>
        <v>8</v>
      </c>
      <c r="H19" s="66">
        <f>SUM(H20:H28)</f>
        <v>7230246.79</v>
      </c>
      <c r="I19" s="66">
        <f>SUM(I20:I28)</f>
        <v>2400000</v>
      </c>
      <c r="J19" s="66">
        <f>SUM(J20:J28)</f>
        <v>2165432.1</v>
      </c>
      <c r="K19" s="68"/>
      <c r="L19" s="68"/>
      <c r="M19" s="68"/>
      <c r="N19" s="277"/>
      <c r="O19" s="68"/>
      <c r="P19" s="68"/>
      <c r="Q19" s="68"/>
      <c r="R19" s="303"/>
      <c r="S19" s="68"/>
      <c r="T19" s="69"/>
      <c r="U19" s="14"/>
      <c r="V19" s="14"/>
      <c r="W19" s="14"/>
      <c r="X19" s="14"/>
      <c r="Y19" s="14"/>
      <c r="Z19" s="14"/>
      <c r="AA19" s="14"/>
      <c r="AB19" s="14"/>
    </row>
    <row r="20" spans="1:28" ht="23.45" customHeight="1" x14ac:dyDescent="0.25">
      <c r="A20" s="63">
        <v>2</v>
      </c>
      <c r="B20" s="70" t="s">
        <v>0</v>
      </c>
      <c r="C20" s="71">
        <v>20</v>
      </c>
      <c r="D20" s="72">
        <v>20000000</v>
      </c>
      <c r="E20" s="73"/>
      <c r="F20" s="73"/>
      <c r="G20" s="71"/>
      <c r="H20" s="72"/>
      <c r="I20" s="72"/>
      <c r="J20" s="72"/>
      <c r="K20" s="74" t="s">
        <v>226</v>
      </c>
      <c r="L20" s="74"/>
      <c r="M20" s="74"/>
      <c r="N20" s="278"/>
      <c r="O20" s="74"/>
      <c r="P20" s="74"/>
      <c r="Q20" s="74"/>
      <c r="R20" s="304" t="s">
        <v>180</v>
      </c>
      <c r="S20" s="74" t="s">
        <v>227</v>
      </c>
      <c r="T20" s="75" t="s">
        <v>194</v>
      </c>
      <c r="U20" s="14"/>
      <c r="V20" s="14"/>
      <c r="W20" s="14"/>
      <c r="X20" s="14"/>
      <c r="Y20" s="14"/>
      <c r="Z20" s="14"/>
      <c r="AA20" s="14"/>
      <c r="AB20" s="14"/>
    </row>
    <row r="21" spans="1:28" ht="24" x14ac:dyDescent="0.25">
      <c r="A21" s="63">
        <v>3</v>
      </c>
      <c r="B21" s="70" t="s">
        <v>0</v>
      </c>
      <c r="C21" s="76">
        <v>1</v>
      </c>
      <c r="D21" s="77">
        <v>800000</v>
      </c>
      <c r="E21" s="78">
        <v>2025</v>
      </c>
      <c r="F21" s="78"/>
      <c r="G21" s="76">
        <v>1</v>
      </c>
      <c r="H21" s="79">
        <v>0</v>
      </c>
      <c r="I21" s="79"/>
      <c r="J21" s="79"/>
      <c r="K21" s="80" t="s">
        <v>64</v>
      </c>
      <c r="L21" s="80" t="s">
        <v>66</v>
      </c>
      <c r="M21" s="80"/>
      <c r="N21" s="279" t="s">
        <v>160</v>
      </c>
      <c r="O21" s="80" t="s">
        <v>65</v>
      </c>
      <c r="P21" s="80" t="s">
        <v>67</v>
      </c>
      <c r="Q21" s="80"/>
      <c r="R21" s="305">
        <v>1</v>
      </c>
      <c r="S21" s="80" t="s">
        <v>68</v>
      </c>
      <c r="T21" s="202" t="s">
        <v>314</v>
      </c>
      <c r="U21" s="14"/>
      <c r="V21" s="14"/>
      <c r="W21" s="14"/>
      <c r="X21" s="14"/>
      <c r="Y21" s="14"/>
      <c r="Z21" s="14"/>
      <c r="AA21" s="14"/>
      <c r="AB21" s="14"/>
    </row>
    <row r="22" spans="1:28" ht="24" x14ac:dyDescent="0.25">
      <c r="A22" s="63">
        <v>4</v>
      </c>
      <c r="B22" s="70" t="s">
        <v>0</v>
      </c>
      <c r="C22" s="76">
        <v>1</v>
      </c>
      <c r="D22" s="77">
        <v>500000</v>
      </c>
      <c r="E22" s="78">
        <v>2025</v>
      </c>
      <c r="F22" s="78">
        <v>2025</v>
      </c>
      <c r="G22" s="76">
        <v>1</v>
      </c>
      <c r="H22" s="79">
        <v>450000</v>
      </c>
      <c r="I22" s="79">
        <v>100000</v>
      </c>
      <c r="J22" s="79">
        <v>100000</v>
      </c>
      <c r="K22" s="80" t="s">
        <v>69</v>
      </c>
      <c r="L22" s="80" t="s">
        <v>70</v>
      </c>
      <c r="M22" s="80"/>
      <c r="N22" s="279">
        <v>51510201900</v>
      </c>
      <c r="O22" s="80" t="s">
        <v>71</v>
      </c>
      <c r="P22" s="80" t="s">
        <v>72</v>
      </c>
      <c r="Q22" s="80"/>
      <c r="R22" s="305">
        <v>1</v>
      </c>
      <c r="S22" s="80" t="s">
        <v>73</v>
      </c>
      <c r="T22" s="202" t="s">
        <v>234</v>
      </c>
      <c r="U22" s="14"/>
      <c r="V22" s="14"/>
      <c r="W22" s="14"/>
      <c r="X22" s="14"/>
      <c r="Y22" s="14"/>
      <c r="Z22" s="14"/>
      <c r="AA22" s="14"/>
      <c r="AB22" s="14"/>
    </row>
    <row r="23" spans="1:28" ht="24" x14ac:dyDescent="0.25">
      <c r="A23" s="63">
        <v>5</v>
      </c>
      <c r="B23" s="70" t="s">
        <v>0</v>
      </c>
      <c r="C23" s="76">
        <v>0</v>
      </c>
      <c r="D23" s="77">
        <v>0</v>
      </c>
      <c r="E23" s="78">
        <v>2025</v>
      </c>
      <c r="F23" s="78" t="s">
        <v>190</v>
      </c>
      <c r="G23" s="76">
        <v>1</v>
      </c>
      <c r="H23" s="79">
        <v>3500000</v>
      </c>
      <c r="I23" s="79">
        <v>500000</v>
      </c>
      <c r="J23" s="79">
        <v>500000</v>
      </c>
      <c r="K23" s="80" t="s">
        <v>75</v>
      </c>
      <c r="L23" s="80" t="s">
        <v>74</v>
      </c>
      <c r="M23" s="80"/>
      <c r="N23" s="279" t="s">
        <v>160</v>
      </c>
      <c r="O23" s="80" t="s">
        <v>65</v>
      </c>
      <c r="P23" s="80" t="s">
        <v>67</v>
      </c>
      <c r="Q23" s="80"/>
      <c r="R23" s="305">
        <v>1</v>
      </c>
      <c r="S23" s="80" t="s">
        <v>101</v>
      </c>
      <c r="T23" s="202" t="s">
        <v>86</v>
      </c>
      <c r="U23" s="14"/>
      <c r="V23" s="14"/>
      <c r="W23" s="14"/>
      <c r="X23" s="14"/>
      <c r="Y23" s="14"/>
      <c r="Z23" s="14"/>
      <c r="AA23" s="14"/>
      <c r="AB23" s="14"/>
    </row>
    <row r="24" spans="1:28" ht="24" x14ac:dyDescent="0.25">
      <c r="A24" s="63"/>
      <c r="B24" s="70" t="s">
        <v>0</v>
      </c>
      <c r="C24" s="76">
        <v>0</v>
      </c>
      <c r="D24" s="77">
        <v>0</v>
      </c>
      <c r="E24" s="78">
        <v>2025</v>
      </c>
      <c r="F24" s="78">
        <v>2025</v>
      </c>
      <c r="G24" s="76">
        <v>1</v>
      </c>
      <c r="H24" s="79">
        <v>45678.9</v>
      </c>
      <c r="I24" s="79">
        <v>0</v>
      </c>
      <c r="J24" s="79">
        <v>65432.1</v>
      </c>
      <c r="K24" s="80" t="s">
        <v>89</v>
      </c>
      <c r="L24" s="80" t="s">
        <v>90</v>
      </c>
      <c r="M24" s="80" t="s">
        <v>165</v>
      </c>
      <c r="N24" s="279">
        <v>51600300100</v>
      </c>
      <c r="O24" s="80" t="s">
        <v>90</v>
      </c>
      <c r="P24" s="80" t="s">
        <v>88</v>
      </c>
      <c r="Q24" s="80" t="s">
        <v>139</v>
      </c>
      <c r="R24" s="305">
        <v>2</v>
      </c>
      <c r="S24" s="80" t="s">
        <v>228</v>
      </c>
      <c r="T24" s="202" t="s">
        <v>87</v>
      </c>
      <c r="U24" s="14"/>
      <c r="V24" s="14"/>
      <c r="W24" s="14"/>
      <c r="X24" s="14"/>
      <c r="Y24" s="14"/>
      <c r="Z24" s="14"/>
      <c r="AA24" s="14"/>
      <c r="AB24" s="14"/>
    </row>
    <row r="25" spans="1:28" ht="24" x14ac:dyDescent="0.25">
      <c r="A25" s="63"/>
      <c r="B25" s="70" t="s">
        <v>0</v>
      </c>
      <c r="C25" s="76">
        <v>0</v>
      </c>
      <c r="D25" s="77">
        <v>0</v>
      </c>
      <c r="E25" s="78">
        <v>2025</v>
      </c>
      <c r="F25" s="78">
        <v>2026</v>
      </c>
      <c r="G25" s="76">
        <v>1</v>
      </c>
      <c r="H25" s="79">
        <v>1234567.8899999999</v>
      </c>
      <c r="I25" s="79">
        <v>300000</v>
      </c>
      <c r="J25" s="79">
        <v>400000</v>
      </c>
      <c r="K25" s="80" t="s">
        <v>138</v>
      </c>
      <c r="L25" s="80" t="s">
        <v>129</v>
      </c>
      <c r="M25" s="80"/>
      <c r="N25" s="279">
        <v>50025967700</v>
      </c>
      <c r="O25" s="80" t="s">
        <v>129</v>
      </c>
      <c r="P25" s="80" t="s">
        <v>175</v>
      </c>
      <c r="Q25" s="80"/>
      <c r="R25" s="305">
        <v>2</v>
      </c>
      <c r="S25" s="80" t="s">
        <v>140</v>
      </c>
      <c r="T25" s="202" t="s">
        <v>156</v>
      </c>
      <c r="U25" s="14"/>
      <c r="V25" s="14"/>
      <c r="W25" s="14"/>
      <c r="X25" s="14"/>
      <c r="Y25" s="14"/>
      <c r="Z25" s="14"/>
      <c r="AA25" s="14"/>
      <c r="AB25" s="14"/>
    </row>
    <row r="26" spans="1:28" ht="24" x14ac:dyDescent="0.25">
      <c r="A26" s="63"/>
      <c r="B26" s="70" t="s">
        <v>154</v>
      </c>
      <c r="C26" s="76">
        <v>0</v>
      </c>
      <c r="D26" s="77">
        <v>0</v>
      </c>
      <c r="E26" s="73">
        <v>2025</v>
      </c>
      <c r="F26" s="73">
        <v>2026</v>
      </c>
      <c r="G26" s="76">
        <v>1</v>
      </c>
      <c r="H26" s="79">
        <v>2000000</v>
      </c>
      <c r="I26" s="79">
        <v>0</v>
      </c>
      <c r="J26" s="79">
        <v>750000</v>
      </c>
      <c r="K26" s="80" t="s">
        <v>155</v>
      </c>
      <c r="L26" s="80" t="s">
        <v>90</v>
      </c>
      <c r="M26" s="80" t="s">
        <v>165</v>
      </c>
      <c r="N26" s="279">
        <v>51600300100</v>
      </c>
      <c r="O26" s="80" t="s">
        <v>90</v>
      </c>
      <c r="P26" s="80" t="s">
        <v>88</v>
      </c>
      <c r="Q26" s="80" t="s">
        <v>139</v>
      </c>
      <c r="R26" s="305">
        <v>2</v>
      </c>
      <c r="S26" s="80" t="s">
        <v>229</v>
      </c>
      <c r="T26" s="81" t="s">
        <v>209</v>
      </c>
      <c r="U26" s="14"/>
      <c r="V26" s="14"/>
      <c r="W26" s="14"/>
      <c r="X26" s="14"/>
      <c r="Y26" s="14"/>
      <c r="Z26" s="14"/>
      <c r="AA26" s="14"/>
      <c r="AB26" s="14"/>
    </row>
    <row r="27" spans="1:28" ht="36" x14ac:dyDescent="0.25">
      <c r="A27" s="63"/>
      <c r="B27" s="70" t="s">
        <v>0</v>
      </c>
      <c r="C27" s="76">
        <v>1</v>
      </c>
      <c r="D27" s="77">
        <v>500000</v>
      </c>
      <c r="E27" s="73">
        <v>2025</v>
      </c>
      <c r="F27" s="73" t="s">
        <v>191</v>
      </c>
      <c r="G27" s="76">
        <v>1</v>
      </c>
      <c r="H27" s="79">
        <v>0</v>
      </c>
      <c r="I27" s="79">
        <v>500000</v>
      </c>
      <c r="J27" s="79">
        <v>100000</v>
      </c>
      <c r="K27" s="80" t="s">
        <v>159</v>
      </c>
      <c r="L27" s="80" t="s">
        <v>120</v>
      </c>
      <c r="M27" s="80"/>
      <c r="N27" s="80">
        <v>11001007200</v>
      </c>
      <c r="O27" s="80" t="s">
        <v>121</v>
      </c>
      <c r="P27" s="80" t="s">
        <v>121</v>
      </c>
      <c r="Q27" s="80" t="s">
        <v>139</v>
      </c>
      <c r="R27" s="530">
        <v>2</v>
      </c>
      <c r="S27" s="80" t="s">
        <v>168</v>
      </c>
      <c r="T27" s="81" t="s">
        <v>236</v>
      </c>
      <c r="U27" s="14"/>
      <c r="V27" s="14"/>
      <c r="W27" s="14"/>
      <c r="X27" s="14"/>
      <c r="Y27" s="14"/>
      <c r="Z27" s="14"/>
      <c r="AA27" s="14"/>
      <c r="AB27" s="14"/>
    </row>
    <row r="28" spans="1:28" ht="36.75" thickBot="1" x14ac:dyDescent="0.3">
      <c r="A28" s="63"/>
      <c r="B28" s="70" t="s">
        <v>0</v>
      </c>
      <c r="C28" s="76"/>
      <c r="D28" s="77"/>
      <c r="E28" s="73">
        <v>2025</v>
      </c>
      <c r="F28" s="73">
        <v>2026</v>
      </c>
      <c r="G28" s="76">
        <v>1</v>
      </c>
      <c r="H28" s="79">
        <v>0</v>
      </c>
      <c r="I28" s="79">
        <v>1000000</v>
      </c>
      <c r="J28" s="79">
        <v>250000</v>
      </c>
      <c r="K28" s="80" t="s">
        <v>206</v>
      </c>
      <c r="L28" s="80" t="s">
        <v>74</v>
      </c>
      <c r="M28" s="80"/>
      <c r="N28" s="279" t="s">
        <v>160</v>
      </c>
      <c r="O28" s="80" t="s">
        <v>205</v>
      </c>
      <c r="P28" s="80" t="s">
        <v>67</v>
      </c>
      <c r="Q28" s="80"/>
      <c r="R28" s="305">
        <v>1</v>
      </c>
      <c r="S28" s="80" t="s">
        <v>207</v>
      </c>
      <c r="T28" s="81" t="s">
        <v>208</v>
      </c>
      <c r="U28" s="14"/>
      <c r="V28" s="14"/>
      <c r="W28" s="14"/>
      <c r="X28" s="14"/>
      <c r="Y28" s="14"/>
      <c r="Z28" s="14"/>
      <c r="AA28" s="14"/>
      <c r="AB28" s="14"/>
    </row>
    <row r="29" spans="1:28" ht="24.75" thickTop="1" x14ac:dyDescent="0.25">
      <c r="A29" s="63"/>
      <c r="B29" s="82" t="s">
        <v>27</v>
      </c>
      <c r="C29" s="83">
        <f>SUM(C30:C31)</f>
        <v>1</v>
      </c>
      <c r="D29" s="84">
        <f>SUM(D30:D31)</f>
        <v>250000</v>
      </c>
      <c r="E29" s="85"/>
      <c r="F29" s="85"/>
      <c r="G29" s="83">
        <f>SUM(G30:G31)</f>
        <v>2</v>
      </c>
      <c r="H29" s="84">
        <f>SUM(H30:H31)</f>
        <v>330000</v>
      </c>
      <c r="I29" s="84">
        <f t="shared" ref="I29:J29" si="0">SUM(I30:I31)</f>
        <v>0</v>
      </c>
      <c r="J29" s="84">
        <f t="shared" si="0"/>
        <v>95000</v>
      </c>
      <c r="K29" s="86"/>
      <c r="L29" s="86"/>
      <c r="M29" s="86"/>
      <c r="N29" s="280"/>
      <c r="O29" s="86"/>
      <c r="P29" s="86"/>
      <c r="Q29" s="86"/>
      <c r="R29" s="306"/>
      <c r="S29" s="86"/>
      <c r="T29" s="87"/>
      <c r="U29" s="14"/>
      <c r="V29" s="14"/>
      <c r="W29" s="14"/>
      <c r="X29" s="14"/>
      <c r="Y29" s="14"/>
      <c r="Z29" s="14"/>
      <c r="AA29" s="14"/>
      <c r="AB29" s="14"/>
    </row>
    <row r="30" spans="1:28" ht="24" x14ac:dyDescent="0.25">
      <c r="A30" s="63"/>
      <c r="B30" s="88" t="s">
        <v>28</v>
      </c>
      <c r="C30" s="89">
        <v>1</v>
      </c>
      <c r="D30" s="90">
        <v>250000</v>
      </c>
      <c r="E30" s="91">
        <v>2025</v>
      </c>
      <c r="F30" s="91">
        <v>2026</v>
      </c>
      <c r="G30" s="89">
        <v>1</v>
      </c>
      <c r="H30" s="92">
        <v>235000</v>
      </c>
      <c r="I30" s="92">
        <v>0</v>
      </c>
      <c r="J30" s="92">
        <v>50000</v>
      </c>
      <c r="K30" s="93" t="s">
        <v>76</v>
      </c>
      <c r="L30" s="93" t="s">
        <v>70</v>
      </c>
      <c r="M30" s="93"/>
      <c r="N30" s="281">
        <v>51510201900</v>
      </c>
      <c r="O30" s="93" t="s">
        <v>71</v>
      </c>
      <c r="P30" s="93" t="s">
        <v>72</v>
      </c>
      <c r="Q30" s="93"/>
      <c r="R30" s="307">
        <v>1</v>
      </c>
      <c r="S30" s="93" t="s">
        <v>169</v>
      </c>
      <c r="T30" s="203" t="s">
        <v>166</v>
      </c>
      <c r="U30" s="14"/>
      <c r="V30" s="14"/>
      <c r="W30" s="14"/>
      <c r="X30" s="14"/>
      <c r="Y30" s="14"/>
      <c r="Z30" s="14"/>
      <c r="AA30" s="14"/>
      <c r="AB30" s="14"/>
    </row>
    <row r="31" spans="1:28" ht="24.75" thickBot="1" x14ac:dyDescent="0.3">
      <c r="A31" s="63"/>
      <c r="B31" s="88" t="s">
        <v>28</v>
      </c>
      <c r="C31" s="89"/>
      <c r="D31" s="90"/>
      <c r="E31" s="91">
        <v>2025</v>
      </c>
      <c r="F31" s="91">
        <v>2026</v>
      </c>
      <c r="G31" s="89">
        <v>1</v>
      </c>
      <c r="H31" s="92">
        <v>95000</v>
      </c>
      <c r="I31" s="92">
        <v>0</v>
      </c>
      <c r="J31" s="92">
        <v>45000</v>
      </c>
      <c r="K31" s="93" t="s">
        <v>91</v>
      </c>
      <c r="L31" s="93" t="s">
        <v>70</v>
      </c>
      <c r="M31" s="93"/>
      <c r="N31" s="281">
        <v>51510201900</v>
      </c>
      <c r="O31" s="93" t="s">
        <v>71</v>
      </c>
      <c r="P31" s="93" t="s">
        <v>72</v>
      </c>
      <c r="Q31" s="93"/>
      <c r="R31" s="307">
        <v>1</v>
      </c>
      <c r="S31" s="93" t="s">
        <v>230</v>
      </c>
      <c r="T31" s="94" t="s">
        <v>133</v>
      </c>
      <c r="U31" s="14"/>
      <c r="V31" s="14"/>
      <c r="W31" s="14"/>
      <c r="X31" s="14"/>
      <c r="Y31" s="14"/>
      <c r="Z31" s="14"/>
      <c r="AA31" s="14"/>
      <c r="AB31" s="14"/>
    </row>
    <row r="32" spans="1:28" ht="24.75" thickTop="1" x14ac:dyDescent="0.25">
      <c r="A32" s="63"/>
      <c r="B32" s="95" t="s">
        <v>29</v>
      </c>
      <c r="C32" s="96">
        <f>SUM(C33:C35)</f>
        <v>3</v>
      </c>
      <c r="D32" s="97">
        <f>SUM(D33:D35)</f>
        <v>13505678.9</v>
      </c>
      <c r="E32" s="98"/>
      <c r="F32" s="98"/>
      <c r="G32" s="96">
        <f>SUM(G33:G35)</f>
        <v>3</v>
      </c>
      <c r="H32" s="97">
        <f>SUM(H33:H35)</f>
        <v>10936543.210000001</v>
      </c>
      <c r="I32" s="97">
        <f t="shared" ref="I32:J32" si="1">SUM(I33:I35)</f>
        <v>1534567.89</v>
      </c>
      <c r="J32" s="97">
        <f t="shared" si="1"/>
        <v>3346592.65</v>
      </c>
      <c r="K32" s="99"/>
      <c r="L32" s="99"/>
      <c r="M32" s="99"/>
      <c r="N32" s="282"/>
      <c r="O32" s="99"/>
      <c r="P32" s="99"/>
      <c r="Q32" s="99"/>
      <c r="R32" s="308"/>
      <c r="S32" s="99"/>
      <c r="T32" s="100"/>
      <c r="U32" s="14"/>
      <c r="V32" s="14"/>
      <c r="W32" s="14"/>
      <c r="X32" s="14"/>
      <c r="Y32" s="14"/>
      <c r="Z32" s="14"/>
      <c r="AA32" s="14"/>
      <c r="AB32" s="14"/>
    </row>
    <row r="33" spans="1:28" ht="36" x14ac:dyDescent="0.25">
      <c r="A33" s="63"/>
      <c r="B33" s="101" t="s">
        <v>1</v>
      </c>
      <c r="C33" s="102">
        <v>1</v>
      </c>
      <c r="D33" s="103">
        <v>900000</v>
      </c>
      <c r="E33" s="104">
        <v>2025</v>
      </c>
      <c r="F33" s="104">
        <v>2026</v>
      </c>
      <c r="G33" s="102">
        <v>1</v>
      </c>
      <c r="H33" s="105">
        <v>800000</v>
      </c>
      <c r="I33" s="105">
        <v>200000</v>
      </c>
      <c r="J33" s="105">
        <v>150000</v>
      </c>
      <c r="K33" s="106" t="s">
        <v>77</v>
      </c>
      <c r="L33" s="106" t="s">
        <v>70</v>
      </c>
      <c r="M33" s="106"/>
      <c r="N33" s="283">
        <v>51510201900</v>
      </c>
      <c r="O33" s="106" t="s">
        <v>71</v>
      </c>
      <c r="P33" s="106" t="s">
        <v>72</v>
      </c>
      <c r="Q33" s="106"/>
      <c r="R33" s="309">
        <v>1</v>
      </c>
      <c r="S33" s="106" t="s">
        <v>78</v>
      </c>
      <c r="T33" s="204" t="s">
        <v>79</v>
      </c>
      <c r="U33" s="14"/>
      <c r="V33" s="14"/>
      <c r="W33" s="14"/>
      <c r="X33" s="14"/>
      <c r="Y33" s="14"/>
      <c r="Z33" s="14"/>
      <c r="AA33" s="14"/>
      <c r="AB33" s="14"/>
    </row>
    <row r="34" spans="1:28" ht="24" x14ac:dyDescent="0.25">
      <c r="A34" s="63"/>
      <c r="B34" s="101" t="s">
        <v>1</v>
      </c>
      <c r="C34" s="102">
        <v>1</v>
      </c>
      <c r="D34" s="103">
        <v>12345678.9</v>
      </c>
      <c r="E34" s="104">
        <v>2025</v>
      </c>
      <c r="F34" s="104" t="s">
        <v>211</v>
      </c>
      <c r="G34" s="102">
        <v>1</v>
      </c>
      <c r="H34" s="105">
        <v>9876543.2100000009</v>
      </c>
      <c r="I34" s="105">
        <v>1234567.8899999999</v>
      </c>
      <c r="J34" s="105">
        <v>3141592.65</v>
      </c>
      <c r="K34" s="106" t="s">
        <v>212</v>
      </c>
      <c r="L34" s="106" t="s">
        <v>90</v>
      </c>
      <c r="M34" s="106"/>
      <c r="N34" s="283">
        <v>51600300100</v>
      </c>
      <c r="O34" s="106" t="s">
        <v>90</v>
      </c>
      <c r="P34" s="106" t="s">
        <v>88</v>
      </c>
      <c r="Q34" s="106" t="s">
        <v>139</v>
      </c>
      <c r="R34" s="309">
        <v>2</v>
      </c>
      <c r="S34" s="106" t="s">
        <v>213</v>
      </c>
      <c r="T34" s="107" t="s">
        <v>214</v>
      </c>
      <c r="U34" s="14"/>
      <c r="V34" s="14"/>
      <c r="W34" s="14"/>
      <c r="X34" s="14"/>
      <c r="Y34" s="14"/>
      <c r="Z34" s="14"/>
      <c r="AA34" s="14"/>
      <c r="AB34" s="14"/>
    </row>
    <row r="35" spans="1:28" ht="36.75" thickBot="1" x14ac:dyDescent="0.3">
      <c r="A35" s="63"/>
      <c r="B35" s="101" t="s">
        <v>1</v>
      </c>
      <c r="C35" s="102">
        <v>1</v>
      </c>
      <c r="D35" s="103">
        <v>260000</v>
      </c>
      <c r="E35" s="104">
        <v>2025</v>
      </c>
      <c r="F35" s="104">
        <v>2027</v>
      </c>
      <c r="G35" s="102">
        <v>1</v>
      </c>
      <c r="H35" s="105">
        <v>260000</v>
      </c>
      <c r="I35" s="105">
        <v>100000</v>
      </c>
      <c r="J35" s="105">
        <v>55000</v>
      </c>
      <c r="K35" s="106" t="s">
        <v>80</v>
      </c>
      <c r="L35" s="106" t="s">
        <v>66</v>
      </c>
      <c r="M35" s="106"/>
      <c r="N35" s="283" t="s">
        <v>160</v>
      </c>
      <c r="O35" s="106" t="s">
        <v>65</v>
      </c>
      <c r="P35" s="106" t="s">
        <v>67</v>
      </c>
      <c r="Q35" s="106"/>
      <c r="R35" s="309">
        <v>1</v>
      </c>
      <c r="S35" s="106" t="s">
        <v>81</v>
      </c>
      <c r="T35" s="107" t="s">
        <v>150</v>
      </c>
      <c r="U35" s="14"/>
      <c r="V35" s="14"/>
      <c r="W35" s="14"/>
      <c r="X35" s="14"/>
      <c r="Y35" s="14"/>
      <c r="Z35" s="14"/>
      <c r="AA35" s="14"/>
      <c r="AB35" s="14"/>
    </row>
    <row r="36" spans="1:28" ht="24.75" thickTop="1" x14ac:dyDescent="0.25">
      <c r="A36" s="63"/>
      <c r="B36" s="108" t="s">
        <v>30</v>
      </c>
      <c r="C36" s="109">
        <f>SUM(C37:C40)</f>
        <v>4</v>
      </c>
      <c r="D36" s="110">
        <f>SUM(D37:D40)</f>
        <v>1113000</v>
      </c>
      <c r="E36" s="111"/>
      <c r="F36" s="111"/>
      <c r="G36" s="109">
        <f>SUM(G37:G40)</f>
        <v>2</v>
      </c>
      <c r="H36" s="110">
        <f>SUM(H37:H40)</f>
        <v>545000</v>
      </c>
      <c r="I36" s="110">
        <f>SUM(I37:I40)</f>
        <v>400000</v>
      </c>
      <c r="J36" s="110">
        <f>SUM(J37:J40)</f>
        <v>236500</v>
      </c>
      <c r="K36" s="112"/>
      <c r="L36" s="112"/>
      <c r="M36" s="112"/>
      <c r="N36" s="284"/>
      <c r="O36" s="112"/>
      <c r="P36" s="112"/>
      <c r="Q36" s="112"/>
      <c r="R36" s="310"/>
      <c r="S36" s="112"/>
      <c r="T36" s="113"/>
      <c r="U36" s="14"/>
      <c r="V36" s="14"/>
      <c r="W36" s="14"/>
      <c r="X36" s="14"/>
      <c r="Y36" s="14"/>
      <c r="Z36" s="14"/>
      <c r="AA36" s="14"/>
      <c r="AB36" s="14"/>
    </row>
    <row r="37" spans="1:28" ht="24" x14ac:dyDescent="0.25">
      <c r="A37" s="63"/>
      <c r="B37" s="114" t="s">
        <v>2</v>
      </c>
      <c r="C37" s="115">
        <v>1</v>
      </c>
      <c r="D37" s="116">
        <v>540000</v>
      </c>
      <c r="E37" s="117">
        <v>2025</v>
      </c>
      <c r="F37" s="117">
        <v>2026</v>
      </c>
      <c r="G37" s="115">
        <v>1</v>
      </c>
      <c r="H37" s="118">
        <v>520000</v>
      </c>
      <c r="I37" s="118">
        <v>400000</v>
      </c>
      <c r="J37" s="118">
        <v>230000</v>
      </c>
      <c r="K37" s="119" t="s">
        <v>82</v>
      </c>
      <c r="L37" s="119" t="s">
        <v>66</v>
      </c>
      <c r="M37" s="119"/>
      <c r="N37" s="285" t="s">
        <v>160</v>
      </c>
      <c r="O37" s="119" t="s">
        <v>65</v>
      </c>
      <c r="P37" s="119" t="s">
        <v>67</v>
      </c>
      <c r="Q37" s="119"/>
      <c r="R37" s="311">
        <v>1</v>
      </c>
      <c r="S37" s="119" t="s">
        <v>83</v>
      </c>
      <c r="T37" s="205" t="s">
        <v>170</v>
      </c>
      <c r="U37" s="14"/>
      <c r="V37" s="14"/>
      <c r="W37" s="14"/>
      <c r="X37" s="14"/>
      <c r="Y37" s="14"/>
      <c r="Z37" s="14"/>
      <c r="AA37" s="14"/>
      <c r="AB37" s="14"/>
    </row>
    <row r="38" spans="1:28" ht="48" x14ac:dyDescent="0.25">
      <c r="A38" s="63"/>
      <c r="B38" s="114" t="s">
        <v>2</v>
      </c>
      <c r="C38" s="115">
        <v>1</v>
      </c>
      <c r="D38" s="116">
        <v>300000</v>
      </c>
      <c r="E38" s="117"/>
      <c r="F38" s="117"/>
      <c r="G38" s="115"/>
      <c r="H38" s="118"/>
      <c r="I38" s="118"/>
      <c r="J38" s="118"/>
      <c r="K38" s="119" t="s">
        <v>32</v>
      </c>
      <c r="L38" s="119" t="s">
        <v>129</v>
      </c>
      <c r="M38" s="119"/>
      <c r="N38" s="285">
        <v>50025967700</v>
      </c>
      <c r="O38" s="119" t="s">
        <v>129</v>
      </c>
      <c r="P38" s="119" t="s">
        <v>175</v>
      </c>
      <c r="Q38" s="119"/>
      <c r="R38" s="311">
        <v>1</v>
      </c>
      <c r="S38" s="119" t="s">
        <v>33</v>
      </c>
      <c r="T38" s="120" t="s">
        <v>128</v>
      </c>
      <c r="U38" s="14"/>
      <c r="V38" s="14"/>
      <c r="W38" s="14"/>
      <c r="X38" s="14"/>
      <c r="Y38" s="14"/>
      <c r="Z38" s="14"/>
      <c r="AA38" s="14"/>
      <c r="AB38" s="14"/>
    </row>
    <row r="39" spans="1:28" ht="36" x14ac:dyDescent="0.25">
      <c r="A39" s="63"/>
      <c r="B39" s="114" t="s">
        <v>2</v>
      </c>
      <c r="C39" s="115">
        <v>1</v>
      </c>
      <c r="D39" s="116">
        <v>25000</v>
      </c>
      <c r="E39" s="117">
        <v>2025</v>
      </c>
      <c r="F39" s="117">
        <v>2025</v>
      </c>
      <c r="G39" s="115">
        <v>1</v>
      </c>
      <c r="H39" s="118">
        <v>25000</v>
      </c>
      <c r="I39" s="118"/>
      <c r="J39" s="118">
        <v>6500</v>
      </c>
      <c r="K39" s="119" t="s">
        <v>34</v>
      </c>
      <c r="L39" s="119" t="s">
        <v>130</v>
      </c>
      <c r="M39" s="119"/>
      <c r="N39" s="285">
        <v>50025967600</v>
      </c>
      <c r="O39" s="119" t="s">
        <v>130</v>
      </c>
      <c r="P39" s="119" t="s">
        <v>175</v>
      </c>
      <c r="Q39" s="119"/>
      <c r="R39" s="311">
        <v>1</v>
      </c>
      <c r="S39" s="119" t="s">
        <v>131</v>
      </c>
      <c r="T39" s="120"/>
      <c r="U39" s="14"/>
      <c r="V39" s="14"/>
      <c r="W39" s="14"/>
      <c r="X39" s="14"/>
      <c r="Y39" s="14"/>
      <c r="Z39" s="14"/>
      <c r="AA39" s="14"/>
      <c r="AB39" s="14"/>
    </row>
    <row r="40" spans="1:28" ht="48.75" thickBot="1" x14ac:dyDescent="0.3">
      <c r="A40" s="63"/>
      <c r="B40" s="114" t="s">
        <v>2</v>
      </c>
      <c r="C40" s="115">
        <v>1</v>
      </c>
      <c r="D40" s="116">
        <v>248000</v>
      </c>
      <c r="E40" s="117"/>
      <c r="F40" s="117"/>
      <c r="G40" s="115"/>
      <c r="H40" s="118"/>
      <c r="I40" s="118"/>
      <c r="J40" s="118"/>
      <c r="K40" s="119" t="s">
        <v>31</v>
      </c>
      <c r="L40" s="119" t="s">
        <v>130</v>
      </c>
      <c r="M40" s="119"/>
      <c r="N40" s="285">
        <v>50025967600</v>
      </c>
      <c r="O40" s="119" t="s">
        <v>130</v>
      </c>
      <c r="P40" s="119" t="s">
        <v>175</v>
      </c>
      <c r="Q40" s="119"/>
      <c r="R40" s="311">
        <v>1</v>
      </c>
      <c r="S40" s="119" t="s">
        <v>132</v>
      </c>
      <c r="T40" s="120" t="s">
        <v>128</v>
      </c>
      <c r="U40" s="14"/>
      <c r="V40" s="14"/>
      <c r="W40" s="14"/>
      <c r="X40" s="14"/>
      <c r="Y40" s="14"/>
      <c r="Z40" s="14"/>
      <c r="AA40" s="14"/>
      <c r="AB40" s="14"/>
    </row>
    <row r="41" spans="1:28" ht="24.75" thickTop="1" x14ac:dyDescent="0.25">
      <c r="A41" s="63"/>
      <c r="B41" s="121" t="s">
        <v>35</v>
      </c>
      <c r="C41" s="122">
        <f>SUM(C42:C54)</f>
        <v>13</v>
      </c>
      <c r="D41" s="123">
        <f>SUM(D42:D54)</f>
        <v>691235</v>
      </c>
      <c r="E41" s="124"/>
      <c r="F41" s="124"/>
      <c r="G41" s="122">
        <f>SUM(G42:G54)</f>
        <v>15</v>
      </c>
      <c r="H41" s="123">
        <f>SUM(H42:H54)</f>
        <v>2040802.89</v>
      </c>
      <c r="I41" s="123">
        <f>SUM(I42:I54)</f>
        <v>60000</v>
      </c>
      <c r="J41" s="123">
        <f>SUM(J42:J54)</f>
        <v>649000</v>
      </c>
      <c r="K41" s="125"/>
      <c r="L41" s="125"/>
      <c r="M41" s="125"/>
      <c r="N41" s="286"/>
      <c r="O41" s="125"/>
      <c r="P41" s="125"/>
      <c r="Q41" s="125"/>
      <c r="R41" s="312"/>
      <c r="S41" s="125"/>
      <c r="T41" s="126"/>
      <c r="U41" s="14"/>
      <c r="V41" s="14"/>
      <c r="W41" s="14"/>
      <c r="X41" s="14"/>
      <c r="Y41" s="14"/>
      <c r="Z41" s="14"/>
      <c r="AA41" s="14"/>
      <c r="AB41" s="14"/>
    </row>
    <row r="42" spans="1:28" ht="72" x14ac:dyDescent="0.25">
      <c r="A42" s="63"/>
      <c r="B42" s="127" t="s">
        <v>36</v>
      </c>
      <c r="C42" s="128">
        <v>1</v>
      </c>
      <c r="D42" s="129">
        <v>125000</v>
      </c>
      <c r="E42" s="130">
        <v>2025</v>
      </c>
      <c r="F42" s="130">
        <v>2025</v>
      </c>
      <c r="G42" s="128">
        <v>1</v>
      </c>
      <c r="H42" s="131">
        <v>115000</v>
      </c>
      <c r="I42" s="131"/>
      <c r="J42" s="131">
        <v>40000</v>
      </c>
      <c r="K42" s="132" t="s">
        <v>84</v>
      </c>
      <c r="L42" s="132" t="s">
        <v>92</v>
      </c>
      <c r="M42" s="132"/>
      <c r="N42" s="287" t="s">
        <v>37</v>
      </c>
      <c r="O42" s="132" t="s">
        <v>37</v>
      </c>
      <c r="P42" s="132" t="s">
        <v>37</v>
      </c>
      <c r="Q42" s="132"/>
      <c r="R42" s="313" t="s">
        <v>179</v>
      </c>
      <c r="S42" s="132" t="s">
        <v>144</v>
      </c>
      <c r="T42" s="239" t="s">
        <v>200</v>
      </c>
      <c r="U42" s="14"/>
      <c r="V42" s="14"/>
      <c r="W42" s="14"/>
      <c r="X42" s="14"/>
      <c r="Y42" s="14"/>
      <c r="Z42" s="14"/>
      <c r="AA42" s="14"/>
      <c r="AB42" s="14"/>
    </row>
    <row r="43" spans="1:28" ht="48" x14ac:dyDescent="0.25">
      <c r="A43" s="63"/>
      <c r="B43" s="127" t="s">
        <v>38</v>
      </c>
      <c r="C43" s="128">
        <v>1</v>
      </c>
      <c r="D43" s="129">
        <v>12500</v>
      </c>
      <c r="E43" s="130">
        <v>2025</v>
      </c>
      <c r="F43" s="130">
        <v>2025</v>
      </c>
      <c r="G43" s="128">
        <v>1</v>
      </c>
      <c r="H43" s="131">
        <v>12500</v>
      </c>
      <c r="I43" s="131"/>
      <c r="J43" s="131">
        <v>10000</v>
      </c>
      <c r="K43" s="132" t="s">
        <v>143</v>
      </c>
      <c r="L43" s="132" t="s">
        <v>92</v>
      </c>
      <c r="M43" s="132"/>
      <c r="N43" s="287" t="s">
        <v>37</v>
      </c>
      <c r="O43" s="132" t="s">
        <v>37</v>
      </c>
      <c r="P43" s="132" t="s">
        <v>37</v>
      </c>
      <c r="Q43" s="132"/>
      <c r="R43" s="313" t="s">
        <v>179</v>
      </c>
      <c r="S43" s="132" t="s">
        <v>158</v>
      </c>
      <c r="T43" s="239" t="s">
        <v>201</v>
      </c>
      <c r="U43" s="14"/>
      <c r="V43" s="14"/>
      <c r="W43" s="14"/>
      <c r="X43" s="14"/>
      <c r="Y43" s="14"/>
      <c r="Z43" s="14"/>
      <c r="AA43" s="14"/>
      <c r="AB43" s="14"/>
    </row>
    <row r="44" spans="1:28" ht="48" x14ac:dyDescent="0.25">
      <c r="A44" s="63"/>
      <c r="B44" s="127" t="s">
        <v>142</v>
      </c>
      <c r="C44" s="128">
        <v>1</v>
      </c>
      <c r="D44" s="129">
        <v>50000</v>
      </c>
      <c r="E44" s="130">
        <v>2025</v>
      </c>
      <c r="F44" s="130">
        <v>2025</v>
      </c>
      <c r="G44" s="128">
        <v>1</v>
      </c>
      <c r="H44" s="131">
        <v>50000</v>
      </c>
      <c r="I44" s="131">
        <v>60000</v>
      </c>
      <c r="J44" s="131">
        <v>12000</v>
      </c>
      <c r="K44" s="132" t="s">
        <v>85</v>
      </c>
      <c r="L44" s="132" t="s">
        <v>93</v>
      </c>
      <c r="M44" s="132"/>
      <c r="N44" s="287" t="s">
        <v>37</v>
      </c>
      <c r="O44" s="132" t="s">
        <v>37</v>
      </c>
      <c r="P44" s="132" t="s">
        <v>37</v>
      </c>
      <c r="Q44" s="132"/>
      <c r="R44" s="313" t="s">
        <v>179</v>
      </c>
      <c r="S44" s="132" t="s">
        <v>95</v>
      </c>
      <c r="T44" s="133" t="s">
        <v>94</v>
      </c>
      <c r="U44" s="14"/>
      <c r="V44" s="14"/>
      <c r="W44" s="14"/>
      <c r="X44" s="14"/>
      <c r="Y44" s="14"/>
      <c r="Z44" s="14"/>
      <c r="AA44" s="14"/>
      <c r="AB44" s="14"/>
    </row>
    <row r="45" spans="1:28" ht="24" x14ac:dyDescent="0.25">
      <c r="A45" s="63"/>
      <c r="B45" s="134" t="s">
        <v>16</v>
      </c>
      <c r="C45" s="135">
        <v>4</v>
      </c>
      <c r="D45" s="136">
        <v>200000</v>
      </c>
      <c r="E45" s="137">
        <v>2025</v>
      </c>
      <c r="F45" s="137">
        <v>2025</v>
      </c>
      <c r="G45" s="135">
        <v>4</v>
      </c>
      <c r="H45" s="138">
        <v>200000</v>
      </c>
      <c r="I45" s="138">
        <v>0</v>
      </c>
      <c r="J45" s="138">
        <v>150000</v>
      </c>
      <c r="K45" s="139" t="s">
        <v>102</v>
      </c>
      <c r="L45" s="139" t="s">
        <v>66</v>
      </c>
      <c r="M45" s="139"/>
      <c r="N45" s="288" t="s">
        <v>160</v>
      </c>
      <c r="O45" s="139" t="s">
        <v>65</v>
      </c>
      <c r="P45" s="139" t="s">
        <v>67</v>
      </c>
      <c r="Q45" s="139"/>
      <c r="R45" s="314">
        <v>1</v>
      </c>
      <c r="S45" s="139" t="s">
        <v>103</v>
      </c>
      <c r="T45" s="206" t="s">
        <v>104</v>
      </c>
      <c r="U45" s="14"/>
      <c r="V45" s="14"/>
      <c r="W45" s="14"/>
      <c r="X45" s="14"/>
      <c r="Y45" s="14"/>
      <c r="Z45" s="14"/>
      <c r="AA45" s="14"/>
      <c r="AB45" s="14"/>
    </row>
    <row r="46" spans="1:28" ht="36" x14ac:dyDescent="0.25">
      <c r="A46" s="63"/>
      <c r="B46" s="134" t="s">
        <v>16</v>
      </c>
      <c r="C46" s="135">
        <f>1</f>
        <v>1</v>
      </c>
      <c r="D46" s="136">
        <v>26600</v>
      </c>
      <c r="E46" s="137">
        <v>2025</v>
      </c>
      <c r="F46" s="137">
        <v>2025</v>
      </c>
      <c r="G46" s="135">
        <v>1</v>
      </c>
      <c r="H46" s="138">
        <v>26600</v>
      </c>
      <c r="I46" s="138"/>
      <c r="J46" s="138">
        <v>10000</v>
      </c>
      <c r="K46" s="139" t="s">
        <v>163</v>
      </c>
      <c r="L46" s="139" t="s">
        <v>162</v>
      </c>
      <c r="M46" s="139"/>
      <c r="N46" s="289" t="s">
        <v>178</v>
      </c>
      <c r="O46" s="139" t="s">
        <v>145</v>
      </c>
      <c r="P46" s="139" t="s">
        <v>173</v>
      </c>
      <c r="Q46" s="139"/>
      <c r="R46" s="314">
        <v>1</v>
      </c>
      <c r="S46" s="139" t="s">
        <v>39</v>
      </c>
      <c r="T46" s="140" t="s">
        <v>40</v>
      </c>
      <c r="U46" s="14"/>
      <c r="V46" s="14"/>
      <c r="W46" s="14"/>
      <c r="X46" s="14"/>
      <c r="Y46" s="14"/>
      <c r="Z46" s="14"/>
      <c r="AA46" s="14"/>
      <c r="AB46" s="14"/>
    </row>
    <row r="47" spans="1:28" ht="23.45" customHeight="1" x14ac:dyDescent="0.25">
      <c r="A47" s="63"/>
      <c r="B47" s="134" t="s">
        <v>16</v>
      </c>
      <c r="C47" s="135">
        <f>1</f>
        <v>1</v>
      </c>
      <c r="D47" s="136">
        <v>31500</v>
      </c>
      <c r="E47" s="137">
        <v>2025</v>
      </c>
      <c r="F47" s="137">
        <v>2025</v>
      </c>
      <c r="G47" s="135">
        <v>1</v>
      </c>
      <c r="H47" s="138">
        <v>31500</v>
      </c>
      <c r="I47" s="138"/>
      <c r="J47" s="138">
        <v>10000</v>
      </c>
      <c r="K47" s="139" t="s">
        <v>41</v>
      </c>
      <c r="L47" s="139" t="s">
        <v>162</v>
      </c>
      <c r="M47" s="139"/>
      <c r="N47" s="289" t="s">
        <v>178</v>
      </c>
      <c r="O47" s="139" t="s">
        <v>145</v>
      </c>
      <c r="P47" s="139" t="s">
        <v>173</v>
      </c>
      <c r="Q47" s="139"/>
      <c r="R47" s="314">
        <v>1</v>
      </c>
      <c r="S47" s="139" t="s">
        <v>42</v>
      </c>
      <c r="T47" s="140" t="s">
        <v>43</v>
      </c>
      <c r="U47" s="14"/>
      <c r="V47" s="14"/>
      <c r="W47" s="14"/>
      <c r="X47" s="14"/>
      <c r="Y47" s="14"/>
      <c r="Z47" s="14"/>
      <c r="AA47" s="14"/>
      <c r="AB47" s="14"/>
    </row>
    <row r="48" spans="1:28" ht="48" x14ac:dyDescent="0.25">
      <c r="A48" s="63"/>
      <c r="B48" s="134" t="s">
        <v>16</v>
      </c>
      <c r="C48" s="135">
        <f>1</f>
        <v>1</v>
      </c>
      <c r="D48" s="136">
        <v>10200</v>
      </c>
      <c r="E48" s="137">
        <v>2025</v>
      </c>
      <c r="F48" s="137">
        <v>2025</v>
      </c>
      <c r="G48" s="135">
        <v>1</v>
      </c>
      <c r="H48" s="138">
        <v>10200</v>
      </c>
      <c r="I48" s="138"/>
      <c r="J48" s="138">
        <v>3000</v>
      </c>
      <c r="K48" s="139" t="s">
        <v>44</v>
      </c>
      <c r="L48" s="139" t="s">
        <v>162</v>
      </c>
      <c r="M48" s="139"/>
      <c r="N48" s="288">
        <v>50021962300</v>
      </c>
      <c r="O48" s="139" t="s">
        <v>45</v>
      </c>
      <c r="P48" s="139" t="s">
        <v>26</v>
      </c>
      <c r="Q48" s="139"/>
      <c r="R48" s="314">
        <v>1</v>
      </c>
      <c r="S48" s="139" t="s">
        <v>46</v>
      </c>
      <c r="T48" s="140" t="s">
        <v>235</v>
      </c>
      <c r="U48" s="14"/>
      <c r="V48" s="14"/>
      <c r="W48" s="14"/>
      <c r="X48" s="14"/>
      <c r="Y48" s="14"/>
      <c r="Z48" s="14"/>
      <c r="AA48" s="14"/>
      <c r="AB48" s="14"/>
    </row>
    <row r="49" spans="1:28" ht="36" x14ac:dyDescent="0.25">
      <c r="A49" s="63"/>
      <c r="B49" s="134" t="s">
        <v>16</v>
      </c>
      <c r="C49" s="135">
        <f>1</f>
        <v>1</v>
      </c>
      <c r="D49" s="136">
        <v>15000</v>
      </c>
      <c r="E49" s="137">
        <v>2025</v>
      </c>
      <c r="F49" s="137">
        <v>2026</v>
      </c>
      <c r="G49" s="135">
        <v>1</v>
      </c>
      <c r="H49" s="138">
        <v>15000</v>
      </c>
      <c r="I49" s="138"/>
      <c r="J49" s="138">
        <v>5000</v>
      </c>
      <c r="K49" s="139" t="s">
        <v>47</v>
      </c>
      <c r="L49" s="139" t="s">
        <v>162</v>
      </c>
      <c r="M49" s="139"/>
      <c r="N49" s="289" t="s">
        <v>178</v>
      </c>
      <c r="O49" s="139" t="s">
        <v>145</v>
      </c>
      <c r="P49" s="139" t="s">
        <v>48</v>
      </c>
      <c r="Q49" s="139"/>
      <c r="R49" s="314">
        <v>1</v>
      </c>
      <c r="S49" s="139" t="s">
        <v>49</v>
      </c>
      <c r="T49" s="140" t="s">
        <v>50</v>
      </c>
      <c r="U49" s="14"/>
      <c r="V49" s="14"/>
      <c r="W49" s="14"/>
      <c r="X49" s="14"/>
      <c r="Y49" s="14"/>
      <c r="Z49" s="14"/>
      <c r="AA49" s="14"/>
      <c r="AB49" s="14"/>
    </row>
    <row r="50" spans="1:28" ht="36" x14ac:dyDescent="0.25">
      <c r="A50" s="63"/>
      <c r="B50" s="134" t="s">
        <v>16</v>
      </c>
      <c r="C50" s="135">
        <f>1</f>
        <v>1</v>
      </c>
      <c r="D50" s="136">
        <v>180435</v>
      </c>
      <c r="E50" s="137">
        <v>2025</v>
      </c>
      <c r="F50" s="137">
        <v>2026</v>
      </c>
      <c r="G50" s="135">
        <v>1</v>
      </c>
      <c r="H50" s="138">
        <v>180435</v>
      </c>
      <c r="I50" s="138"/>
      <c r="J50" s="138">
        <v>50000</v>
      </c>
      <c r="K50" s="139" t="s">
        <v>51</v>
      </c>
      <c r="L50" s="139" t="s">
        <v>162</v>
      </c>
      <c r="M50" s="139"/>
      <c r="N50" s="288">
        <v>50003970800</v>
      </c>
      <c r="O50" s="139" t="s">
        <v>52</v>
      </c>
      <c r="P50" s="139" t="s">
        <v>25</v>
      </c>
      <c r="Q50" s="139"/>
      <c r="R50" s="314">
        <v>1</v>
      </c>
      <c r="S50" s="139" t="s">
        <v>53</v>
      </c>
      <c r="T50" s="140" t="s">
        <v>242</v>
      </c>
      <c r="U50" s="14"/>
      <c r="V50" s="14"/>
      <c r="W50" s="14"/>
      <c r="X50" s="14"/>
      <c r="Y50" s="14"/>
      <c r="Z50" s="14"/>
      <c r="AA50" s="14"/>
      <c r="AB50" s="14"/>
    </row>
    <row r="51" spans="1:28" ht="36" x14ac:dyDescent="0.25">
      <c r="A51" s="63"/>
      <c r="B51" s="134" t="s">
        <v>16</v>
      </c>
      <c r="C51" s="135">
        <f>1</f>
        <v>1</v>
      </c>
      <c r="D51" s="136">
        <v>40000</v>
      </c>
      <c r="E51" s="137"/>
      <c r="F51" s="137"/>
      <c r="G51" s="135"/>
      <c r="H51" s="138"/>
      <c r="I51" s="138"/>
      <c r="J51" s="138"/>
      <c r="K51" s="139" t="s">
        <v>134</v>
      </c>
      <c r="L51" s="139" t="s">
        <v>195</v>
      </c>
      <c r="M51" s="139"/>
      <c r="N51" s="289" t="s">
        <v>178</v>
      </c>
      <c r="O51" s="139" t="s">
        <v>174</v>
      </c>
      <c r="P51" s="139" t="s">
        <v>175</v>
      </c>
      <c r="Q51" s="139"/>
      <c r="R51" s="314">
        <v>1</v>
      </c>
      <c r="S51" s="139" t="s">
        <v>135</v>
      </c>
      <c r="T51" s="140" t="s">
        <v>128</v>
      </c>
      <c r="U51" s="14"/>
      <c r="V51" s="14"/>
      <c r="W51" s="14"/>
      <c r="X51" s="14"/>
      <c r="Y51" s="14"/>
      <c r="Z51" s="14"/>
      <c r="AA51" s="14"/>
      <c r="AB51" s="14"/>
    </row>
    <row r="52" spans="1:28" ht="24" x14ac:dyDescent="0.25">
      <c r="A52" s="63"/>
      <c r="B52" s="134" t="s">
        <v>16</v>
      </c>
      <c r="C52" s="135"/>
      <c r="D52" s="136"/>
      <c r="E52" s="137">
        <v>2025</v>
      </c>
      <c r="F52" s="137">
        <v>2026</v>
      </c>
      <c r="G52" s="135">
        <v>1</v>
      </c>
      <c r="H52" s="138">
        <v>1234567.8899999999</v>
      </c>
      <c r="I52" s="138"/>
      <c r="J52" s="138">
        <v>310000</v>
      </c>
      <c r="K52" s="139" t="s">
        <v>215</v>
      </c>
      <c r="L52" s="139" t="s">
        <v>90</v>
      </c>
      <c r="M52" s="139"/>
      <c r="N52" s="290">
        <v>51600300100</v>
      </c>
      <c r="O52" s="139" t="s">
        <v>90</v>
      </c>
      <c r="P52" s="139" t="s">
        <v>88</v>
      </c>
      <c r="Q52" s="139" t="s">
        <v>139</v>
      </c>
      <c r="R52" s="314">
        <v>2</v>
      </c>
      <c r="S52" s="139" t="s">
        <v>216</v>
      </c>
      <c r="T52" s="140" t="s">
        <v>217</v>
      </c>
      <c r="U52" s="14"/>
      <c r="V52" s="14"/>
      <c r="W52" s="14"/>
      <c r="X52" s="14"/>
      <c r="Y52" s="14"/>
      <c r="Z52" s="14"/>
      <c r="AA52" s="14"/>
      <c r="AB52" s="14"/>
    </row>
    <row r="53" spans="1:28" ht="48" x14ac:dyDescent="0.25">
      <c r="A53" s="63"/>
      <c r="B53" s="134" t="s">
        <v>16</v>
      </c>
      <c r="C53" s="135"/>
      <c r="D53" s="136"/>
      <c r="E53" s="137">
        <v>2025</v>
      </c>
      <c r="F53" s="137">
        <v>2025</v>
      </c>
      <c r="G53" s="135">
        <v>1</v>
      </c>
      <c r="H53" s="138">
        <v>25000</v>
      </c>
      <c r="I53" s="138"/>
      <c r="J53" s="138">
        <v>10000</v>
      </c>
      <c r="K53" s="139" t="s">
        <v>164</v>
      </c>
      <c r="L53" s="139" t="s">
        <v>93</v>
      </c>
      <c r="M53" s="139"/>
      <c r="N53" s="289" t="s">
        <v>178</v>
      </c>
      <c r="O53" s="139" t="s">
        <v>174</v>
      </c>
      <c r="P53" s="139" t="s">
        <v>175</v>
      </c>
      <c r="Q53" s="139"/>
      <c r="R53" s="314">
        <v>1</v>
      </c>
      <c r="S53" s="139" t="s">
        <v>136</v>
      </c>
      <c r="T53" s="140" t="s">
        <v>192</v>
      </c>
      <c r="U53" s="14"/>
      <c r="V53" s="14"/>
      <c r="W53" s="14"/>
      <c r="X53" s="14"/>
      <c r="Y53" s="14"/>
      <c r="Z53" s="14"/>
      <c r="AA53" s="14"/>
      <c r="AB53" s="14"/>
    </row>
    <row r="54" spans="1:28" ht="36.75" thickBot="1" x14ac:dyDescent="0.3">
      <c r="A54" s="63"/>
      <c r="B54" s="134" t="s">
        <v>16</v>
      </c>
      <c r="C54" s="135"/>
      <c r="D54" s="136"/>
      <c r="E54" s="137">
        <v>2025</v>
      </c>
      <c r="F54" s="137">
        <v>2025</v>
      </c>
      <c r="G54" s="135">
        <v>1</v>
      </c>
      <c r="H54" s="138">
        <v>140000</v>
      </c>
      <c r="I54" s="138"/>
      <c r="J54" s="138">
        <v>39000</v>
      </c>
      <c r="K54" s="139" t="s">
        <v>137</v>
      </c>
      <c r="L54" s="139" t="s">
        <v>177</v>
      </c>
      <c r="M54" s="139"/>
      <c r="N54" s="288">
        <v>50013020100</v>
      </c>
      <c r="O54" s="139" t="s">
        <v>176</v>
      </c>
      <c r="P54" s="139" t="s">
        <v>54</v>
      </c>
      <c r="Q54" s="139"/>
      <c r="R54" s="314">
        <v>1</v>
      </c>
      <c r="S54" s="139" t="s">
        <v>55</v>
      </c>
      <c r="T54" s="140" t="s">
        <v>192</v>
      </c>
      <c r="U54" s="14"/>
      <c r="V54" s="14"/>
      <c r="W54" s="14"/>
      <c r="X54" s="14"/>
      <c r="Y54" s="14"/>
      <c r="Z54" s="14"/>
      <c r="AA54" s="14"/>
      <c r="AB54" s="14"/>
    </row>
    <row r="55" spans="1:28" ht="24.75" thickTop="1" x14ac:dyDescent="0.25">
      <c r="A55" s="63"/>
      <c r="B55" s="141" t="s">
        <v>56</v>
      </c>
      <c r="C55" s="142">
        <f>SUM(C56:C61)</f>
        <v>4</v>
      </c>
      <c r="D55" s="143">
        <f>SUM(D56:D61)</f>
        <v>2375000</v>
      </c>
      <c r="E55" s="144"/>
      <c r="F55" s="144"/>
      <c r="G55" s="142">
        <f>SUM(G56:G61)</f>
        <v>5</v>
      </c>
      <c r="H55" s="143">
        <f>SUM(H56:H61)</f>
        <v>2130000</v>
      </c>
      <c r="I55" s="143">
        <f>SUM(I56:I61)</f>
        <v>450000</v>
      </c>
      <c r="J55" s="143">
        <f>SUM(J56:J61)</f>
        <v>390000</v>
      </c>
      <c r="K55" s="145"/>
      <c r="L55" s="145"/>
      <c r="M55" s="145"/>
      <c r="N55" s="291"/>
      <c r="O55" s="145"/>
      <c r="P55" s="145"/>
      <c r="Q55" s="145"/>
      <c r="R55" s="315"/>
      <c r="S55" s="145"/>
      <c r="T55" s="146"/>
      <c r="U55" s="236"/>
      <c r="V55" s="14"/>
      <c r="W55" s="14"/>
      <c r="X55" s="14"/>
      <c r="Y55" s="14"/>
      <c r="Z55" s="14"/>
      <c r="AA55" s="14"/>
      <c r="AB55" s="14"/>
    </row>
    <row r="56" spans="1:28" ht="24" x14ac:dyDescent="0.25">
      <c r="A56" s="63"/>
      <c r="B56" s="147" t="s">
        <v>149</v>
      </c>
      <c r="C56" s="148">
        <v>1</v>
      </c>
      <c r="D56" s="149">
        <v>175000</v>
      </c>
      <c r="E56" s="150">
        <v>2025</v>
      </c>
      <c r="F56" s="150">
        <v>2025</v>
      </c>
      <c r="G56" s="148">
        <v>1</v>
      </c>
      <c r="H56" s="151">
        <v>175000</v>
      </c>
      <c r="I56" s="151">
        <v>50000</v>
      </c>
      <c r="J56" s="151">
        <v>20000</v>
      </c>
      <c r="K56" s="152" t="s">
        <v>96</v>
      </c>
      <c r="L56" s="152" t="s">
        <v>99</v>
      </c>
      <c r="M56" s="152"/>
      <c r="N56" s="292"/>
      <c r="O56" s="152"/>
      <c r="P56" s="152"/>
      <c r="Q56" s="152"/>
      <c r="R56" s="316">
        <v>1</v>
      </c>
      <c r="S56" s="152" t="s">
        <v>119</v>
      </c>
      <c r="T56" s="153" t="s">
        <v>107</v>
      </c>
      <c r="U56" s="14"/>
      <c r="V56" s="14"/>
      <c r="W56" s="14"/>
      <c r="X56" s="14"/>
      <c r="Y56" s="14"/>
      <c r="Z56" s="14"/>
      <c r="AA56" s="14"/>
      <c r="AB56" s="14"/>
    </row>
    <row r="57" spans="1:28" ht="24" x14ac:dyDescent="0.25">
      <c r="A57" s="63"/>
      <c r="B57" s="147" t="s">
        <v>97</v>
      </c>
      <c r="C57" s="148">
        <v>1</v>
      </c>
      <c r="D57" s="149">
        <v>450000</v>
      </c>
      <c r="E57" s="150">
        <v>2025</v>
      </c>
      <c r="F57" s="150">
        <v>2025</v>
      </c>
      <c r="G57" s="148">
        <v>1</v>
      </c>
      <c r="H57" s="151">
        <v>375000</v>
      </c>
      <c r="I57" s="151">
        <v>0</v>
      </c>
      <c r="J57" s="151">
        <v>100000</v>
      </c>
      <c r="K57" s="152" t="s">
        <v>98</v>
      </c>
      <c r="L57" s="152" t="s">
        <v>100</v>
      </c>
      <c r="M57" s="152"/>
      <c r="N57" s="292" t="s">
        <v>172</v>
      </c>
      <c r="O57" s="152" t="s">
        <v>112</v>
      </c>
      <c r="P57" s="152" t="s">
        <v>113</v>
      </c>
      <c r="Q57" s="152"/>
      <c r="R57" s="316" t="s">
        <v>180</v>
      </c>
      <c r="S57" s="152" t="s">
        <v>126</v>
      </c>
      <c r="T57" s="153" t="s">
        <v>107</v>
      </c>
      <c r="U57" s="14"/>
      <c r="V57" s="14"/>
      <c r="W57" s="14"/>
      <c r="X57" s="14"/>
      <c r="Y57" s="14"/>
      <c r="Z57" s="14"/>
      <c r="AA57" s="14"/>
      <c r="AB57" s="14"/>
    </row>
    <row r="58" spans="1:28" ht="36" x14ac:dyDescent="0.25">
      <c r="A58" s="63"/>
      <c r="B58" s="147" t="s">
        <v>109</v>
      </c>
      <c r="C58" s="148">
        <v>1</v>
      </c>
      <c r="D58" s="149">
        <v>1500000</v>
      </c>
      <c r="E58" s="150">
        <v>2025</v>
      </c>
      <c r="F58" s="150">
        <v>2025</v>
      </c>
      <c r="G58" s="148">
        <v>1</v>
      </c>
      <c r="H58" s="151">
        <v>1500000</v>
      </c>
      <c r="I58" s="151">
        <v>400000</v>
      </c>
      <c r="J58" s="151">
        <v>250000</v>
      </c>
      <c r="K58" s="152" t="s">
        <v>105</v>
      </c>
      <c r="L58" s="152" t="s">
        <v>66</v>
      </c>
      <c r="M58" s="152"/>
      <c r="N58" s="292" t="s">
        <v>160</v>
      </c>
      <c r="O58" s="152" t="s">
        <v>65</v>
      </c>
      <c r="P58" s="152" t="s">
        <v>67</v>
      </c>
      <c r="Q58" s="152"/>
      <c r="R58" s="316">
        <v>1</v>
      </c>
      <c r="S58" s="152" t="s">
        <v>106</v>
      </c>
      <c r="T58" s="207" t="s">
        <v>157</v>
      </c>
      <c r="U58" s="14"/>
      <c r="V58" s="14"/>
      <c r="W58" s="14"/>
      <c r="X58" s="14"/>
      <c r="Y58" s="14"/>
      <c r="Z58" s="14"/>
      <c r="AA58" s="14"/>
      <c r="AB58" s="14"/>
    </row>
    <row r="59" spans="1:28" ht="24" x14ac:dyDescent="0.25">
      <c r="A59" s="63"/>
      <c r="B59" s="147" t="s">
        <v>109</v>
      </c>
      <c r="C59" s="148">
        <v>1</v>
      </c>
      <c r="D59" s="149">
        <v>250000</v>
      </c>
      <c r="E59" s="150"/>
      <c r="F59" s="150"/>
      <c r="G59" s="148"/>
      <c r="H59" s="151"/>
      <c r="I59" s="151"/>
      <c r="J59" s="151"/>
      <c r="K59" s="152" t="s">
        <v>111</v>
      </c>
      <c r="L59" s="152" t="s">
        <v>90</v>
      </c>
      <c r="M59" s="152"/>
      <c r="N59" s="292">
        <v>51600300100</v>
      </c>
      <c r="O59" s="152" t="s">
        <v>90</v>
      </c>
      <c r="P59" s="152" t="s">
        <v>88</v>
      </c>
      <c r="Q59" s="152" t="s">
        <v>139</v>
      </c>
      <c r="R59" s="316">
        <v>2</v>
      </c>
      <c r="S59" s="152" t="s">
        <v>171</v>
      </c>
      <c r="T59" s="207" t="s">
        <v>116</v>
      </c>
      <c r="U59" s="14"/>
      <c r="V59" s="14"/>
      <c r="W59" s="14"/>
      <c r="X59" s="14"/>
      <c r="Y59" s="14"/>
      <c r="Z59" s="14"/>
      <c r="AA59" s="14"/>
      <c r="AB59" s="14"/>
    </row>
    <row r="60" spans="1:28" x14ac:dyDescent="0.25">
      <c r="A60" s="63"/>
      <c r="B60" s="147" t="s">
        <v>110</v>
      </c>
      <c r="C60" s="148"/>
      <c r="D60" s="149"/>
      <c r="E60" s="150">
        <v>2025</v>
      </c>
      <c r="F60" s="150">
        <v>2025</v>
      </c>
      <c r="G60" s="148">
        <v>1</v>
      </c>
      <c r="H60" s="151">
        <v>40000</v>
      </c>
      <c r="I60" s="151">
        <v>0</v>
      </c>
      <c r="J60" s="151">
        <v>10000</v>
      </c>
      <c r="K60" s="152" t="s">
        <v>114</v>
      </c>
      <c r="L60" s="152" t="s">
        <v>90</v>
      </c>
      <c r="M60" s="152"/>
      <c r="N60" s="292">
        <v>51600300100</v>
      </c>
      <c r="O60" s="152" t="s">
        <v>90</v>
      </c>
      <c r="P60" s="152" t="s">
        <v>88</v>
      </c>
      <c r="Q60" s="152" t="s">
        <v>139</v>
      </c>
      <c r="R60" s="316">
        <v>2</v>
      </c>
      <c r="S60" s="152" t="s">
        <v>117</v>
      </c>
      <c r="T60" s="153" t="s">
        <v>127</v>
      </c>
      <c r="U60" s="14"/>
      <c r="V60" s="14"/>
      <c r="W60" s="14"/>
      <c r="X60" s="14"/>
      <c r="Y60" s="14"/>
      <c r="Z60" s="14"/>
      <c r="AA60" s="14"/>
      <c r="AB60" s="14"/>
    </row>
    <row r="61" spans="1:28" ht="15.75" thickBot="1" x14ac:dyDescent="0.3">
      <c r="A61" s="63"/>
      <c r="B61" s="147" t="s">
        <v>110</v>
      </c>
      <c r="C61" s="148"/>
      <c r="D61" s="149"/>
      <c r="E61" s="150">
        <v>2025</v>
      </c>
      <c r="F61" s="150">
        <v>2026</v>
      </c>
      <c r="G61" s="148">
        <v>1</v>
      </c>
      <c r="H61" s="151">
        <v>40000</v>
      </c>
      <c r="I61" s="151">
        <v>0</v>
      </c>
      <c r="J61" s="151">
        <v>10000</v>
      </c>
      <c r="K61" s="152" t="s">
        <v>115</v>
      </c>
      <c r="L61" s="152" t="s">
        <v>90</v>
      </c>
      <c r="M61" s="152"/>
      <c r="N61" s="292">
        <v>51600300100</v>
      </c>
      <c r="O61" s="152" t="s">
        <v>90</v>
      </c>
      <c r="P61" s="152" t="s">
        <v>88</v>
      </c>
      <c r="Q61" s="152" t="s">
        <v>139</v>
      </c>
      <c r="R61" s="316">
        <v>2</v>
      </c>
      <c r="S61" s="152" t="s">
        <v>118</v>
      </c>
      <c r="T61" s="153" t="s">
        <v>127</v>
      </c>
      <c r="U61" s="14"/>
      <c r="V61" s="14"/>
      <c r="W61" s="14"/>
      <c r="X61" s="14"/>
      <c r="Y61" s="14"/>
      <c r="Z61" s="14"/>
      <c r="AA61" s="14"/>
      <c r="AB61" s="14"/>
    </row>
    <row r="62" spans="1:28" ht="24.75" thickTop="1" x14ac:dyDescent="0.25">
      <c r="A62" s="63"/>
      <c r="B62" s="154" t="s">
        <v>122</v>
      </c>
      <c r="C62" s="208">
        <f>SUM(C63:C64)</f>
        <v>1</v>
      </c>
      <c r="D62" s="209">
        <f>SUM(D63:D64)</f>
        <v>10000</v>
      </c>
      <c r="E62" s="210"/>
      <c r="F62" s="210"/>
      <c r="G62" s="208">
        <f>SUM(G63:G64)</f>
        <v>1</v>
      </c>
      <c r="H62" s="209">
        <f>SUM(H63:H64)</f>
        <v>10000</v>
      </c>
      <c r="I62" s="209">
        <f t="shared" ref="I62:J62" si="2">SUM(I63:I64)</f>
        <v>0</v>
      </c>
      <c r="J62" s="209">
        <f t="shared" si="2"/>
        <v>2500</v>
      </c>
      <c r="K62" s="211"/>
      <c r="L62" s="211"/>
      <c r="M62" s="211"/>
      <c r="N62" s="293"/>
      <c r="O62" s="211"/>
      <c r="P62" s="211"/>
      <c r="Q62" s="211"/>
      <c r="R62" s="317"/>
      <c r="S62" s="211"/>
      <c r="T62" s="212"/>
      <c r="U62" s="14"/>
      <c r="V62" s="14"/>
      <c r="W62" s="14"/>
      <c r="X62" s="14"/>
      <c r="Y62" s="14"/>
      <c r="Z62" s="14"/>
      <c r="AA62" s="14"/>
      <c r="AB62" s="14"/>
    </row>
    <row r="63" spans="1:28" ht="24" x14ac:dyDescent="0.25">
      <c r="A63" s="63"/>
      <c r="B63" s="230" t="s">
        <v>18</v>
      </c>
      <c r="C63" s="231">
        <v>1</v>
      </c>
      <c r="D63" s="232">
        <v>10000</v>
      </c>
      <c r="E63" s="233"/>
      <c r="F63" s="233"/>
      <c r="G63" s="231"/>
      <c r="H63" s="232"/>
      <c r="I63" s="232"/>
      <c r="J63" s="232"/>
      <c r="K63" s="234" t="s">
        <v>123</v>
      </c>
      <c r="L63" s="234" t="s">
        <v>90</v>
      </c>
      <c r="M63" s="234"/>
      <c r="N63" s="294">
        <v>51600300100</v>
      </c>
      <c r="O63" s="234" t="s">
        <v>90</v>
      </c>
      <c r="P63" s="234" t="s">
        <v>88</v>
      </c>
      <c r="Q63" s="234" t="s">
        <v>139</v>
      </c>
      <c r="R63" s="318">
        <v>2</v>
      </c>
      <c r="S63" s="234" t="s">
        <v>124</v>
      </c>
      <c r="T63" s="235" t="s">
        <v>204</v>
      </c>
      <c r="U63" s="14"/>
      <c r="V63" s="14"/>
      <c r="W63" s="14"/>
      <c r="X63" s="14"/>
      <c r="Y63" s="14"/>
      <c r="Z63" s="14"/>
      <c r="AA63" s="14"/>
      <c r="AB63" s="14"/>
    </row>
    <row r="64" spans="1:28" ht="15.75" thickBot="1" x14ac:dyDescent="0.3">
      <c r="A64" s="63"/>
      <c r="B64" s="155" t="s">
        <v>18</v>
      </c>
      <c r="C64" s="156"/>
      <c r="D64" s="157"/>
      <c r="E64" s="158">
        <v>2025</v>
      </c>
      <c r="F64" s="158">
        <v>2025</v>
      </c>
      <c r="G64" s="156">
        <v>1</v>
      </c>
      <c r="H64" s="159">
        <v>10000</v>
      </c>
      <c r="I64" s="159">
        <v>0</v>
      </c>
      <c r="J64" s="159">
        <v>2500</v>
      </c>
      <c r="K64" s="160" t="s">
        <v>125</v>
      </c>
      <c r="L64" s="160" t="s">
        <v>71</v>
      </c>
      <c r="M64" s="160"/>
      <c r="N64" s="295">
        <v>51510201900</v>
      </c>
      <c r="O64" s="160" t="s">
        <v>71</v>
      </c>
      <c r="P64" s="160" t="s">
        <v>72</v>
      </c>
      <c r="Q64" s="160"/>
      <c r="R64" s="319">
        <v>1</v>
      </c>
      <c r="S64" s="160" t="s">
        <v>125</v>
      </c>
      <c r="T64" s="161" t="s">
        <v>87</v>
      </c>
      <c r="U64" s="14"/>
      <c r="V64" s="14"/>
      <c r="W64" s="14"/>
      <c r="X64" s="14"/>
      <c r="Y64" s="14"/>
      <c r="Z64" s="14"/>
      <c r="AA64" s="14"/>
      <c r="AB64" s="14"/>
    </row>
    <row r="65" spans="1:28" ht="48.75" thickTop="1" x14ac:dyDescent="0.25">
      <c r="A65" s="63"/>
      <c r="B65" s="162" t="s">
        <v>210</v>
      </c>
      <c r="C65" s="83">
        <f>SUM(C66:C69)</f>
        <v>0</v>
      </c>
      <c r="D65" s="84">
        <f>SUM(D66:D69)</f>
        <v>25000</v>
      </c>
      <c r="E65" s="85"/>
      <c r="F65" s="85"/>
      <c r="G65" s="83">
        <f>SUM(G66:G69)</f>
        <v>1</v>
      </c>
      <c r="H65" s="84">
        <f>SUM(H66:H69)</f>
        <v>25000</v>
      </c>
      <c r="I65" s="84">
        <f>SUM(I66:I69)</f>
        <v>0</v>
      </c>
      <c r="J65" s="84">
        <f>SUM(J66:J69)</f>
        <v>0</v>
      </c>
      <c r="K65" s="86"/>
      <c r="L65" s="86"/>
      <c r="M65" s="86"/>
      <c r="N65" s="280"/>
      <c r="O65" s="86"/>
      <c r="P65" s="86"/>
      <c r="Q65" s="86"/>
      <c r="R65" s="306"/>
      <c r="S65" s="86"/>
      <c r="T65" s="87" t="s">
        <v>108</v>
      </c>
      <c r="U65" s="14"/>
      <c r="V65" s="14"/>
      <c r="W65" s="14"/>
      <c r="X65" s="14"/>
      <c r="Y65" s="14"/>
      <c r="Z65" s="14"/>
      <c r="AA65" s="14"/>
      <c r="AB65" s="14"/>
    </row>
    <row r="66" spans="1:28" ht="24" x14ac:dyDescent="0.25">
      <c r="A66" s="63"/>
      <c r="B66" s="163" t="s">
        <v>57</v>
      </c>
      <c r="C66" s="89">
        <v>0</v>
      </c>
      <c r="D66" s="90">
        <v>0</v>
      </c>
      <c r="E66" s="91"/>
      <c r="F66" s="91"/>
      <c r="G66" s="89">
        <v>0</v>
      </c>
      <c r="H66" s="92">
        <v>0</v>
      </c>
      <c r="I66" s="92">
        <v>0</v>
      </c>
      <c r="J66" s="92">
        <v>0</v>
      </c>
      <c r="K66" s="93" t="s">
        <v>152</v>
      </c>
      <c r="L66" s="93"/>
      <c r="M66" s="93"/>
      <c r="N66" s="281"/>
      <c r="O66" s="93"/>
      <c r="P66" s="93"/>
      <c r="Q66" s="93"/>
      <c r="R66" s="307"/>
      <c r="S66" s="93"/>
      <c r="T66" s="94"/>
      <c r="U66" s="14"/>
      <c r="V66" s="14"/>
      <c r="W66" s="14"/>
      <c r="X66" s="14"/>
      <c r="Y66" s="14"/>
      <c r="Z66" s="14"/>
      <c r="AA66" s="14"/>
      <c r="AB66" s="14"/>
    </row>
    <row r="67" spans="1:28" ht="24" x14ac:dyDescent="0.25">
      <c r="A67" s="63"/>
      <c r="B67" s="163" t="s">
        <v>58</v>
      </c>
      <c r="C67" s="89">
        <v>0</v>
      </c>
      <c r="D67" s="90">
        <v>25000</v>
      </c>
      <c r="E67" s="91">
        <v>2025</v>
      </c>
      <c r="F67" s="91">
        <v>2025</v>
      </c>
      <c r="G67" s="89">
        <v>1</v>
      </c>
      <c r="H67" s="92">
        <v>25000</v>
      </c>
      <c r="I67" s="92">
        <v>0</v>
      </c>
      <c r="J67" s="92">
        <v>0</v>
      </c>
      <c r="K67" s="93" t="s">
        <v>231</v>
      </c>
      <c r="L67" s="93" t="s">
        <v>99</v>
      </c>
      <c r="M67" s="93"/>
      <c r="N67" s="281"/>
      <c r="O67" s="93" t="s">
        <v>37</v>
      </c>
      <c r="P67" s="93" t="s">
        <v>37</v>
      </c>
      <c r="Q67" s="93"/>
      <c r="R67" s="307"/>
      <c r="S67" s="93" t="s">
        <v>232</v>
      </c>
      <c r="T67" s="94" t="s">
        <v>233</v>
      </c>
      <c r="U67" s="14"/>
      <c r="V67" s="14"/>
      <c r="W67" s="14"/>
      <c r="X67" s="14"/>
      <c r="Y67" s="14"/>
      <c r="Z67" s="14"/>
      <c r="AA67" s="14"/>
      <c r="AB67" s="14"/>
    </row>
    <row r="68" spans="1:28" ht="24" x14ac:dyDescent="0.25">
      <c r="A68" s="63"/>
      <c r="B68" s="163" t="s">
        <v>59</v>
      </c>
      <c r="C68" s="89">
        <v>0</v>
      </c>
      <c r="D68" s="90">
        <v>0</v>
      </c>
      <c r="E68" s="91"/>
      <c r="F68" s="91"/>
      <c r="G68" s="89">
        <v>0</v>
      </c>
      <c r="H68" s="92">
        <v>0</v>
      </c>
      <c r="I68" s="92">
        <v>0</v>
      </c>
      <c r="J68" s="92">
        <v>0</v>
      </c>
      <c r="K68" s="93" t="s">
        <v>152</v>
      </c>
      <c r="L68" s="93"/>
      <c r="M68" s="93"/>
      <c r="N68" s="281"/>
      <c r="O68" s="93"/>
      <c r="P68" s="93"/>
      <c r="Q68" s="93"/>
      <c r="R68" s="307"/>
      <c r="S68" s="93"/>
      <c r="T68" s="94"/>
      <c r="U68" s="14"/>
      <c r="V68" s="14"/>
      <c r="W68" s="14"/>
      <c r="X68" s="14"/>
      <c r="Y68" s="14"/>
      <c r="Z68" s="14"/>
      <c r="AA68" s="14"/>
      <c r="AB68" s="14"/>
    </row>
    <row r="69" spans="1:28" ht="24.75" thickBot="1" x14ac:dyDescent="0.3">
      <c r="A69" s="63"/>
      <c r="B69" s="164" t="s">
        <v>60</v>
      </c>
      <c r="C69" s="165">
        <v>0</v>
      </c>
      <c r="D69" s="166">
        <v>0</v>
      </c>
      <c r="E69" s="167"/>
      <c r="F69" s="167"/>
      <c r="G69" s="165">
        <v>0</v>
      </c>
      <c r="H69" s="168">
        <v>0</v>
      </c>
      <c r="I69" s="168">
        <v>0</v>
      </c>
      <c r="J69" s="168">
        <v>0</v>
      </c>
      <c r="K69" s="169" t="s">
        <v>152</v>
      </c>
      <c r="L69" s="169"/>
      <c r="M69" s="169"/>
      <c r="N69" s="296"/>
      <c r="O69" s="169"/>
      <c r="P69" s="169"/>
      <c r="Q69" s="169"/>
      <c r="R69" s="320"/>
      <c r="S69" s="169"/>
      <c r="T69" s="170"/>
      <c r="U69" s="14"/>
      <c r="V69" s="14"/>
      <c r="W69" s="14"/>
      <c r="X69" s="14"/>
      <c r="Y69" s="14"/>
      <c r="Z69" s="14"/>
      <c r="AA69" s="14"/>
      <c r="AB69" s="14"/>
    </row>
    <row r="70" spans="1:28" ht="24.75" thickTop="1" x14ac:dyDescent="0.25">
      <c r="A70" s="63"/>
      <c r="B70" s="171" t="s">
        <v>61</v>
      </c>
      <c r="C70" s="213">
        <f>SUM(C71:C71)</f>
        <v>0</v>
      </c>
      <c r="D70" s="214">
        <f>SUM(D71:D71)</f>
        <v>0</v>
      </c>
      <c r="E70" s="215"/>
      <c r="F70" s="215"/>
      <c r="G70" s="213">
        <f>SUM(G71:G71)</f>
        <v>0</v>
      </c>
      <c r="H70" s="214">
        <f>SUM(H71:H71)</f>
        <v>0</v>
      </c>
      <c r="I70" s="214">
        <f>SUM(I71:I71)</f>
        <v>0</v>
      </c>
      <c r="J70" s="214">
        <f>SUM(J71:J71)</f>
        <v>0</v>
      </c>
      <c r="K70" s="216"/>
      <c r="L70" s="216"/>
      <c r="M70" s="216"/>
      <c r="N70" s="297"/>
      <c r="O70" s="216"/>
      <c r="P70" s="216"/>
      <c r="Q70" s="216"/>
      <c r="R70" s="321"/>
      <c r="S70" s="216"/>
      <c r="T70" s="217"/>
      <c r="U70" s="14"/>
      <c r="V70" s="14"/>
      <c r="W70" s="14"/>
      <c r="X70" s="14"/>
      <c r="Y70" s="14"/>
      <c r="Z70" s="14"/>
      <c r="AA70" s="14"/>
      <c r="AB70" s="14"/>
    </row>
    <row r="71" spans="1:28" ht="15.75" thickBot="1" x14ac:dyDescent="0.3">
      <c r="A71" s="63"/>
      <c r="B71" s="172" t="s">
        <v>62</v>
      </c>
      <c r="C71" s="173">
        <v>0</v>
      </c>
      <c r="D71" s="174">
        <v>0</v>
      </c>
      <c r="E71" s="175"/>
      <c r="F71" s="175"/>
      <c r="G71" s="173">
        <v>0</v>
      </c>
      <c r="H71" s="176">
        <v>0</v>
      </c>
      <c r="I71" s="176">
        <v>0</v>
      </c>
      <c r="J71" s="176">
        <v>0</v>
      </c>
      <c r="K71" s="177" t="s">
        <v>152</v>
      </c>
      <c r="L71" s="177"/>
      <c r="M71" s="177"/>
      <c r="N71" s="298"/>
      <c r="O71" s="177"/>
      <c r="P71" s="177"/>
      <c r="Q71" s="177"/>
      <c r="R71" s="322"/>
      <c r="S71" s="177"/>
      <c r="T71" s="178"/>
      <c r="U71" s="14"/>
      <c r="V71" s="14"/>
      <c r="W71" s="14"/>
      <c r="X71" s="14"/>
      <c r="Y71" s="14"/>
      <c r="Z71" s="14"/>
      <c r="AA71" s="14"/>
      <c r="AB71" s="14"/>
    </row>
    <row r="72" spans="1:28" ht="24.75" thickTop="1" x14ac:dyDescent="0.25">
      <c r="A72" s="63"/>
      <c r="B72" s="179" t="s">
        <v>239</v>
      </c>
      <c r="C72" s="218">
        <f>SUM(C73:C75)</f>
        <v>2</v>
      </c>
      <c r="D72" s="219">
        <f>SUM(D73:D75)</f>
        <v>375000</v>
      </c>
      <c r="E72" s="220"/>
      <c r="F72" s="220"/>
      <c r="G72" s="218">
        <f>SUM(G73:G75)</f>
        <v>0</v>
      </c>
      <c r="H72" s="219">
        <f>SUM(H73:H75)</f>
        <v>0</v>
      </c>
      <c r="I72" s="219">
        <f t="shared" ref="I72:J72" si="3">SUM(I73:I75)</f>
        <v>0</v>
      </c>
      <c r="J72" s="219">
        <f t="shared" si="3"/>
        <v>0</v>
      </c>
      <c r="K72" s="221"/>
      <c r="L72" s="221"/>
      <c r="M72" s="221"/>
      <c r="N72" s="299"/>
      <c r="O72" s="221"/>
      <c r="P72" s="221"/>
      <c r="Q72" s="221"/>
      <c r="R72" s="323"/>
      <c r="S72" s="221"/>
      <c r="T72" s="222"/>
      <c r="U72" s="14"/>
      <c r="V72" s="14"/>
      <c r="W72" s="14"/>
      <c r="X72" s="14"/>
      <c r="Y72" s="14"/>
      <c r="Z72" s="14"/>
      <c r="AA72" s="14"/>
      <c r="AB72" s="14"/>
    </row>
    <row r="73" spans="1:28" x14ac:dyDescent="0.25">
      <c r="A73" s="63"/>
      <c r="B73" s="223" t="s">
        <v>240</v>
      </c>
      <c r="C73" s="224">
        <v>1</v>
      </c>
      <c r="D73" s="225">
        <v>125000</v>
      </c>
      <c r="E73" s="226"/>
      <c r="F73" s="226"/>
      <c r="G73" s="224">
        <v>0</v>
      </c>
      <c r="H73" s="227">
        <v>0</v>
      </c>
      <c r="I73" s="227">
        <v>0</v>
      </c>
      <c r="J73" s="227">
        <v>0</v>
      </c>
      <c r="K73" s="228" t="s">
        <v>203</v>
      </c>
      <c r="L73" s="228" t="s">
        <v>120</v>
      </c>
      <c r="M73" s="228"/>
      <c r="N73" s="300">
        <v>11001007200</v>
      </c>
      <c r="O73" s="228" t="s">
        <v>121</v>
      </c>
      <c r="P73" s="228" t="s">
        <v>121</v>
      </c>
      <c r="Q73" s="228" t="s">
        <v>139</v>
      </c>
      <c r="R73" s="324">
        <v>2</v>
      </c>
      <c r="S73" s="228" t="s">
        <v>202</v>
      </c>
      <c r="T73" s="229" t="s">
        <v>146</v>
      </c>
      <c r="U73" s="14"/>
      <c r="V73" s="14"/>
      <c r="W73" s="14"/>
      <c r="X73" s="14"/>
      <c r="Y73" s="14"/>
      <c r="Z73" s="14"/>
      <c r="AA73" s="14"/>
      <c r="AB73" s="14"/>
    </row>
    <row r="74" spans="1:28" x14ac:dyDescent="0.25">
      <c r="A74" s="63"/>
      <c r="B74" s="223" t="s">
        <v>240</v>
      </c>
      <c r="C74" s="326">
        <v>1</v>
      </c>
      <c r="D74" s="327">
        <v>250000</v>
      </c>
      <c r="E74" s="328"/>
      <c r="F74" s="328"/>
      <c r="G74" s="326">
        <v>0</v>
      </c>
      <c r="H74" s="329">
        <v>0</v>
      </c>
      <c r="I74" s="329">
        <v>0</v>
      </c>
      <c r="J74" s="329">
        <v>0</v>
      </c>
      <c r="K74" s="330" t="s">
        <v>238</v>
      </c>
      <c r="L74" s="330" t="s">
        <v>120</v>
      </c>
      <c r="M74" s="330"/>
      <c r="N74" s="300">
        <v>11001007200</v>
      </c>
      <c r="O74" s="228" t="s">
        <v>121</v>
      </c>
      <c r="P74" s="228" t="s">
        <v>121</v>
      </c>
      <c r="Q74" s="228" t="s">
        <v>139</v>
      </c>
      <c r="R74" s="331" t="s">
        <v>225</v>
      </c>
      <c r="S74" s="330" t="s">
        <v>141</v>
      </c>
      <c r="T74" s="332" t="s">
        <v>146</v>
      </c>
      <c r="U74" s="14"/>
      <c r="V74" s="14"/>
      <c r="W74" s="14"/>
      <c r="X74" s="14"/>
      <c r="Y74" s="14"/>
      <c r="Z74" s="14"/>
      <c r="AA74" s="14"/>
      <c r="AB74" s="14"/>
    </row>
    <row r="75" spans="1:28" ht="24.75" thickBot="1" x14ac:dyDescent="0.3">
      <c r="A75" s="63"/>
      <c r="B75" s="180" t="s">
        <v>241</v>
      </c>
      <c r="C75" s="181">
        <v>0</v>
      </c>
      <c r="D75" s="182">
        <v>0</v>
      </c>
      <c r="E75" s="183"/>
      <c r="F75" s="183"/>
      <c r="G75" s="181">
        <v>0</v>
      </c>
      <c r="H75" s="184">
        <v>0</v>
      </c>
      <c r="I75" s="184">
        <v>0</v>
      </c>
      <c r="J75" s="184">
        <v>0</v>
      </c>
      <c r="K75" s="185" t="s">
        <v>152</v>
      </c>
      <c r="L75" s="185"/>
      <c r="M75" s="185"/>
      <c r="N75" s="301"/>
      <c r="O75" s="185"/>
      <c r="P75" s="185"/>
      <c r="Q75" s="185"/>
      <c r="R75" s="325"/>
      <c r="S75" s="185"/>
      <c r="T75" s="186"/>
      <c r="U75" s="14"/>
      <c r="V75" s="14"/>
      <c r="W75" s="14"/>
      <c r="X75" s="14"/>
      <c r="Y75" s="14"/>
      <c r="Z75" s="14"/>
      <c r="AA75" s="14"/>
      <c r="AB75" s="14"/>
    </row>
    <row r="76" spans="1:28" ht="15.75" thickTop="1" x14ac:dyDescent="0.25">
      <c r="A76" s="63"/>
      <c r="B76" s="63"/>
      <c r="C76" s="187"/>
      <c r="D76" s="188"/>
      <c r="E76" s="63"/>
      <c r="F76" s="189"/>
      <c r="G76" s="190"/>
      <c r="H76" s="191"/>
      <c r="I76" s="191"/>
      <c r="J76" s="191"/>
      <c r="K76" s="192"/>
      <c r="L76" s="189"/>
      <c r="M76" s="189"/>
      <c r="N76" s="189"/>
      <c r="O76" s="189"/>
      <c r="P76" s="190"/>
      <c r="Q76" s="188"/>
      <c r="R76" s="187"/>
      <c r="S76" s="189"/>
      <c r="T76" s="189"/>
      <c r="U76" s="14"/>
      <c r="V76" s="14"/>
      <c r="W76" s="14"/>
      <c r="X76" s="14"/>
      <c r="Y76" s="14"/>
      <c r="Z76" s="14"/>
      <c r="AA76" s="14"/>
      <c r="AB76" s="14"/>
    </row>
    <row r="77" spans="1:28" x14ac:dyDescent="0.25">
      <c r="A77" s="63"/>
      <c r="B77" s="63"/>
      <c r="C77" s="187"/>
      <c r="D77" s="188"/>
      <c r="E77" s="63"/>
      <c r="F77" s="189"/>
      <c r="G77" s="190"/>
      <c r="H77" s="191"/>
      <c r="I77" s="191"/>
      <c r="J77" s="191"/>
      <c r="K77" s="192"/>
      <c r="L77" s="189"/>
      <c r="M77" s="189"/>
      <c r="N77" s="189"/>
      <c r="O77" s="189"/>
      <c r="P77" s="190"/>
      <c r="Q77" s="188"/>
      <c r="R77" s="187"/>
      <c r="S77" s="189"/>
      <c r="T77" s="189"/>
      <c r="U77" s="14"/>
      <c r="V77" s="14"/>
      <c r="W77" s="14"/>
      <c r="X77" s="14"/>
      <c r="Y77" s="14"/>
      <c r="Z77" s="14"/>
      <c r="AA77" s="14"/>
      <c r="AB77" s="14"/>
    </row>
    <row r="78" spans="1:28" x14ac:dyDescent="0.25">
      <c r="A78" s="63"/>
      <c r="B78" s="63"/>
      <c r="C78" s="187"/>
      <c r="D78" s="188"/>
      <c r="E78" s="63"/>
      <c r="F78" s="189"/>
      <c r="G78" s="190"/>
      <c r="H78" s="63"/>
      <c r="I78" s="191"/>
      <c r="J78" s="191"/>
      <c r="K78" s="192"/>
      <c r="L78" s="189"/>
      <c r="M78" s="189"/>
      <c r="N78" s="189"/>
      <c r="O78" s="189"/>
      <c r="P78" s="190"/>
      <c r="Q78" s="188"/>
      <c r="R78" s="187"/>
      <c r="S78" s="189"/>
      <c r="T78" s="189"/>
      <c r="U78" s="14"/>
      <c r="V78" s="14"/>
      <c r="W78" s="14"/>
      <c r="X78" s="14"/>
      <c r="Y78" s="14"/>
      <c r="Z78" s="14"/>
      <c r="AA78" s="14"/>
      <c r="AB78" s="14"/>
    </row>
    <row r="79" spans="1:28" x14ac:dyDescent="0.25">
      <c r="A79" s="63"/>
      <c r="B79" s="63"/>
      <c r="C79" s="187"/>
      <c r="D79" s="188"/>
      <c r="E79" s="63"/>
      <c r="F79" s="189"/>
      <c r="G79" s="190"/>
      <c r="H79" s="63"/>
      <c r="I79" s="191"/>
      <c r="J79" s="191"/>
      <c r="K79" s="192"/>
      <c r="L79" s="189"/>
      <c r="M79" s="189"/>
      <c r="N79" s="189"/>
      <c r="O79" s="189"/>
      <c r="P79" s="190"/>
      <c r="Q79" s="188"/>
      <c r="R79" s="187"/>
      <c r="S79" s="189"/>
      <c r="T79" s="189"/>
      <c r="U79" s="14"/>
      <c r="V79" s="14"/>
      <c r="W79" s="14"/>
      <c r="X79" s="14"/>
      <c r="Y79" s="14"/>
      <c r="Z79" s="14"/>
      <c r="AA79" s="14"/>
      <c r="AB79" s="14"/>
    </row>
    <row r="80" spans="1:28" x14ac:dyDescent="0.25">
      <c r="A80" s="63"/>
      <c r="B80" s="63"/>
      <c r="C80" s="187"/>
      <c r="D80" s="188"/>
      <c r="E80" s="63"/>
      <c r="F80" s="189"/>
      <c r="G80" s="190"/>
      <c r="H80" s="63"/>
      <c r="I80" s="191"/>
      <c r="J80" s="191"/>
      <c r="K80" s="192"/>
      <c r="L80" s="189"/>
      <c r="M80" s="189"/>
      <c r="N80" s="189"/>
      <c r="O80" s="189"/>
      <c r="P80" s="190"/>
      <c r="Q80" s="188"/>
      <c r="R80" s="187"/>
      <c r="S80" s="189"/>
      <c r="T80" s="189"/>
      <c r="U80" s="14"/>
      <c r="V80" s="14"/>
      <c r="W80" s="14"/>
      <c r="X80" s="14"/>
      <c r="Y80" s="14"/>
      <c r="Z80" s="14"/>
      <c r="AA80" s="14"/>
      <c r="AB80" s="14"/>
    </row>
    <row r="81" spans="1:28" x14ac:dyDescent="0.25">
      <c r="A81" s="63"/>
      <c r="B81" s="63"/>
      <c r="C81" s="187"/>
      <c r="D81" s="188"/>
      <c r="E81" s="63"/>
      <c r="F81" s="189"/>
      <c r="G81" s="190"/>
      <c r="H81" s="63"/>
      <c r="I81" s="191"/>
      <c r="J81" s="191"/>
      <c r="K81" s="192"/>
      <c r="L81" s="189"/>
      <c r="M81" s="189"/>
      <c r="N81" s="189"/>
      <c r="O81" s="189"/>
      <c r="P81" s="190"/>
      <c r="Q81" s="188"/>
      <c r="R81" s="187"/>
      <c r="S81" s="189"/>
      <c r="T81" s="189"/>
      <c r="U81" s="14"/>
      <c r="V81" s="14"/>
      <c r="W81" s="14"/>
      <c r="X81" s="14"/>
      <c r="Y81" s="14"/>
      <c r="Z81" s="14"/>
      <c r="AA81" s="14"/>
      <c r="AB81" s="14"/>
    </row>
    <row r="82" spans="1:28" x14ac:dyDescent="0.25">
      <c r="A82" s="63"/>
      <c r="B82" s="63"/>
      <c r="C82" s="187"/>
      <c r="D82" s="188"/>
      <c r="E82" s="63"/>
      <c r="F82" s="189"/>
      <c r="G82" s="190"/>
      <c r="H82" s="63"/>
      <c r="I82" s="191"/>
      <c r="J82" s="191"/>
      <c r="K82" s="192"/>
      <c r="L82" s="189"/>
      <c r="M82" s="189"/>
      <c r="N82" s="189"/>
      <c r="O82" s="189"/>
      <c r="P82" s="190"/>
      <c r="Q82" s="188"/>
      <c r="R82" s="187"/>
      <c r="S82" s="189"/>
      <c r="T82" s="189"/>
      <c r="U82" s="14"/>
      <c r="V82" s="14"/>
      <c r="W82" s="14"/>
      <c r="X82" s="14"/>
      <c r="Y82" s="14"/>
      <c r="Z82" s="14"/>
      <c r="AA82" s="14"/>
      <c r="AB82" s="14"/>
    </row>
    <row r="83" spans="1:28" x14ac:dyDescent="0.25">
      <c r="A83" s="63"/>
      <c r="B83" s="63"/>
      <c r="C83" s="187"/>
      <c r="D83" s="188"/>
      <c r="E83" s="63"/>
      <c r="F83" s="189"/>
      <c r="G83" s="190"/>
      <c r="H83" s="63"/>
      <c r="I83" s="191"/>
      <c r="J83" s="191"/>
      <c r="K83" s="192"/>
      <c r="L83" s="189"/>
      <c r="M83" s="189"/>
      <c r="N83" s="189"/>
      <c r="O83" s="189"/>
      <c r="P83" s="190"/>
      <c r="Q83" s="188"/>
      <c r="R83" s="187"/>
      <c r="S83" s="189"/>
      <c r="T83" s="189"/>
      <c r="U83" s="14"/>
      <c r="V83" s="14"/>
      <c r="W83" s="14"/>
      <c r="X83" s="14"/>
      <c r="Y83" s="14"/>
      <c r="Z83" s="14"/>
      <c r="AA83" s="14"/>
      <c r="AB83" s="14"/>
    </row>
    <row r="84" spans="1:28" x14ac:dyDescent="0.25">
      <c r="A84" s="63"/>
      <c r="B84" s="63"/>
      <c r="C84" s="187"/>
      <c r="D84" s="188"/>
      <c r="E84" s="63"/>
      <c r="F84" s="189"/>
      <c r="G84" s="190"/>
      <c r="H84" s="63"/>
      <c r="I84" s="191"/>
      <c r="J84" s="191"/>
      <c r="K84" s="192"/>
      <c r="L84" s="189"/>
      <c r="M84" s="189"/>
      <c r="N84" s="189"/>
      <c r="O84" s="189"/>
      <c r="P84" s="190"/>
      <c r="Q84" s="188"/>
      <c r="R84" s="187"/>
      <c r="S84" s="189"/>
      <c r="T84" s="189"/>
      <c r="U84" s="14"/>
      <c r="V84" s="14"/>
      <c r="W84" s="14"/>
      <c r="X84" s="14"/>
      <c r="Y84" s="14"/>
      <c r="Z84" s="14"/>
      <c r="AA84" s="14"/>
      <c r="AB84" s="14"/>
    </row>
    <row r="85" spans="1:28" x14ac:dyDescent="0.25">
      <c r="A85" s="63"/>
      <c r="B85" s="63"/>
      <c r="C85" s="187"/>
      <c r="D85" s="188"/>
      <c r="E85" s="63"/>
      <c r="F85" s="189"/>
      <c r="G85" s="190"/>
      <c r="H85" s="63"/>
      <c r="I85" s="191"/>
      <c r="J85" s="191"/>
      <c r="K85" s="192"/>
      <c r="L85" s="189"/>
      <c r="M85" s="189"/>
      <c r="N85" s="189"/>
      <c r="O85" s="189"/>
      <c r="P85" s="190"/>
      <c r="Q85" s="188"/>
      <c r="R85" s="187"/>
      <c r="S85" s="189"/>
      <c r="T85" s="189"/>
      <c r="U85" s="14"/>
      <c r="V85" s="14"/>
      <c r="W85" s="14"/>
      <c r="X85" s="14"/>
      <c r="Y85" s="14"/>
      <c r="Z85" s="14"/>
      <c r="AA85" s="14"/>
      <c r="AB85" s="14"/>
    </row>
    <row r="86" spans="1:28" x14ac:dyDescent="0.25">
      <c r="A86" s="63"/>
      <c r="B86" s="63"/>
      <c r="C86" s="187"/>
      <c r="D86" s="188"/>
      <c r="E86" s="63"/>
      <c r="F86" s="189"/>
      <c r="G86" s="190"/>
      <c r="H86" s="63"/>
      <c r="I86" s="191"/>
      <c r="J86" s="191"/>
      <c r="K86" s="192"/>
      <c r="L86" s="189"/>
      <c r="M86" s="189"/>
      <c r="N86" s="189"/>
      <c r="O86" s="189"/>
      <c r="P86" s="190"/>
      <c r="Q86" s="188"/>
      <c r="R86" s="187"/>
      <c r="S86" s="189"/>
      <c r="T86" s="189"/>
      <c r="U86" s="14"/>
      <c r="V86" s="14"/>
      <c r="W86" s="14"/>
      <c r="X86" s="14"/>
      <c r="Y86" s="14"/>
      <c r="Z86" s="14"/>
      <c r="AA86" s="14"/>
      <c r="AB86" s="14"/>
    </row>
    <row r="87" spans="1:28" x14ac:dyDescent="0.25">
      <c r="A87" s="63"/>
      <c r="B87" s="63"/>
      <c r="C87" s="187"/>
      <c r="D87" s="188"/>
      <c r="E87" s="63"/>
      <c r="F87" s="189"/>
      <c r="G87" s="190"/>
      <c r="H87" s="63"/>
      <c r="I87" s="191"/>
      <c r="J87" s="191"/>
      <c r="K87" s="192"/>
      <c r="L87" s="189"/>
      <c r="M87" s="189"/>
      <c r="N87" s="189"/>
      <c r="O87" s="189"/>
      <c r="P87" s="190"/>
      <c r="Q87" s="188"/>
      <c r="R87" s="187"/>
      <c r="S87" s="189"/>
      <c r="T87" s="189"/>
      <c r="U87" s="14"/>
      <c r="V87" s="14"/>
      <c r="W87" s="14"/>
      <c r="X87" s="14"/>
      <c r="Y87" s="14"/>
      <c r="Z87" s="14"/>
      <c r="AA87" s="14"/>
      <c r="AB87" s="14"/>
    </row>
    <row r="88" spans="1:28" x14ac:dyDescent="0.25">
      <c r="A88" s="63"/>
      <c r="B88" s="63"/>
      <c r="C88" s="187"/>
      <c r="D88" s="188"/>
      <c r="E88" s="63"/>
      <c r="F88" s="189"/>
      <c r="G88" s="190"/>
      <c r="H88" s="63"/>
      <c r="I88" s="191"/>
      <c r="J88" s="191"/>
      <c r="K88" s="192"/>
      <c r="L88" s="189"/>
      <c r="M88" s="189"/>
      <c r="N88" s="189"/>
      <c r="O88" s="189"/>
      <c r="P88" s="190"/>
      <c r="Q88" s="188"/>
      <c r="R88" s="187"/>
      <c r="S88" s="189"/>
      <c r="T88" s="189"/>
      <c r="U88" s="14"/>
      <c r="V88" s="14"/>
      <c r="W88" s="14"/>
      <c r="X88" s="14"/>
      <c r="Y88" s="14"/>
      <c r="Z88" s="14"/>
      <c r="AA88" s="14"/>
      <c r="AB88" s="14"/>
    </row>
    <row r="89" spans="1:28" x14ac:dyDescent="0.25">
      <c r="A89" s="63"/>
      <c r="B89" s="63"/>
      <c r="C89" s="187"/>
      <c r="D89" s="188"/>
      <c r="E89" s="63"/>
      <c r="F89" s="189"/>
      <c r="G89" s="190"/>
      <c r="H89" s="63"/>
      <c r="I89" s="191"/>
      <c r="J89" s="191"/>
      <c r="K89" s="192"/>
      <c r="L89" s="189"/>
      <c r="M89" s="189"/>
      <c r="N89" s="189"/>
      <c r="O89" s="189"/>
      <c r="P89" s="190"/>
      <c r="Q89" s="188"/>
      <c r="R89" s="187"/>
      <c r="S89" s="189"/>
      <c r="T89" s="189"/>
      <c r="U89" s="14"/>
      <c r="V89" s="14"/>
      <c r="W89" s="14"/>
      <c r="X89" s="14"/>
      <c r="Y89" s="14"/>
      <c r="Z89" s="14"/>
      <c r="AA89" s="14"/>
      <c r="AB89" s="14"/>
    </row>
    <row r="90" spans="1:28" x14ac:dyDescent="0.25">
      <c r="A90" s="63"/>
      <c r="B90" s="63"/>
      <c r="C90" s="187"/>
      <c r="D90" s="188"/>
      <c r="E90" s="63"/>
      <c r="F90" s="189"/>
      <c r="G90" s="190"/>
      <c r="H90" s="63"/>
      <c r="I90" s="191"/>
      <c r="J90" s="191"/>
      <c r="K90" s="192"/>
      <c r="L90" s="189"/>
      <c r="M90" s="189"/>
      <c r="N90" s="189"/>
      <c r="O90" s="189"/>
      <c r="P90" s="190"/>
      <c r="Q90" s="188"/>
      <c r="R90" s="187"/>
      <c r="S90" s="189"/>
      <c r="T90" s="189"/>
      <c r="U90" s="14"/>
      <c r="V90" s="14"/>
      <c r="W90" s="14"/>
      <c r="X90" s="14"/>
      <c r="Y90" s="14"/>
      <c r="Z90" s="14"/>
      <c r="AA90" s="14"/>
      <c r="AB90" s="14"/>
    </row>
    <row r="91" spans="1:28" x14ac:dyDescent="0.25">
      <c r="A91" s="63"/>
      <c r="B91" s="63"/>
      <c r="C91" s="187"/>
      <c r="D91" s="188"/>
      <c r="E91" s="63"/>
      <c r="F91" s="189"/>
      <c r="G91" s="190"/>
      <c r="H91" s="63"/>
      <c r="I91" s="191"/>
      <c r="J91" s="191"/>
      <c r="K91" s="192"/>
      <c r="L91" s="189"/>
      <c r="M91" s="189"/>
      <c r="N91" s="189"/>
      <c r="O91" s="189"/>
      <c r="P91" s="190"/>
      <c r="Q91" s="188"/>
      <c r="R91" s="187"/>
      <c r="S91" s="189"/>
      <c r="T91" s="189"/>
      <c r="U91" s="14"/>
      <c r="V91" s="14"/>
      <c r="W91" s="14"/>
      <c r="X91" s="14"/>
      <c r="Y91" s="14"/>
      <c r="Z91" s="14"/>
      <c r="AA91" s="14"/>
      <c r="AB91" s="14"/>
    </row>
    <row r="92" spans="1:28" x14ac:dyDescent="0.25">
      <c r="A92" s="63"/>
      <c r="B92" s="63"/>
      <c r="C92" s="187"/>
      <c r="D92" s="188"/>
      <c r="E92" s="63"/>
      <c r="F92" s="189"/>
      <c r="G92" s="190"/>
      <c r="H92" s="63"/>
      <c r="I92" s="191"/>
      <c r="J92" s="191"/>
      <c r="K92" s="192"/>
      <c r="L92" s="189"/>
      <c r="M92" s="189"/>
      <c r="N92" s="189"/>
      <c r="O92" s="189"/>
      <c r="P92" s="190"/>
      <c r="Q92" s="188"/>
      <c r="R92" s="187"/>
      <c r="S92" s="189"/>
      <c r="T92" s="189"/>
      <c r="U92" s="14"/>
      <c r="V92" s="14"/>
      <c r="W92" s="14"/>
      <c r="X92" s="14"/>
      <c r="Y92" s="14"/>
      <c r="Z92" s="14"/>
      <c r="AA92" s="14"/>
      <c r="AB92" s="14"/>
    </row>
    <row r="93" spans="1:28" x14ac:dyDescent="0.25">
      <c r="A93" s="63"/>
      <c r="B93" s="63"/>
      <c r="C93" s="187"/>
      <c r="D93" s="188"/>
      <c r="E93" s="63"/>
      <c r="F93" s="189"/>
      <c r="G93" s="190"/>
      <c r="H93" s="63"/>
      <c r="I93" s="63"/>
      <c r="J93" s="63"/>
      <c r="K93" s="192"/>
      <c r="L93" s="189"/>
      <c r="M93" s="189"/>
      <c r="N93" s="189"/>
      <c r="O93" s="189"/>
      <c r="P93" s="190"/>
      <c r="Q93" s="188"/>
      <c r="R93" s="187"/>
      <c r="S93" s="189"/>
      <c r="T93" s="189"/>
      <c r="U93" s="14"/>
      <c r="V93" s="14"/>
      <c r="W93" s="14"/>
      <c r="X93" s="14"/>
      <c r="Y93" s="14"/>
      <c r="Z93" s="14"/>
      <c r="AA93" s="14"/>
      <c r="AB93" s="14"/>
    </row>
    <row r="94" spans="1:28" x14ac:dyDescent="0.25">
      <c r="A94" s="63"/>
      <c r="B94" s="63"/>
      <c r="C94" s="187"/>
      <c r="D94" s="188"/>
      <c r="E94" s="63"/>
      <c r="F94" s="189"/>
      <c r="G94" s="190"/>
      <c r="H94" s="63"/>
      <c r="I94" s="63"/>
      <c r="J94" s="63"/>
      <c r="K94" s="192"/>
      <c r="L94" s="189"/>
      <c r="M94" s="189"/>
      <c r="N94" s="189"/>
      <c r="O94" s="189"/>
      <c r="P94" s="190"/>
      <c r="Q94" s="188"/>
      <c r="R94" s="187"/>
      <c r="S94" s="189"/>
      <c r="T94" s="189"/>
      <c r="U94" s="14"/>
      <c r="V94" s="14"/>
      <c r="W94" s="14"/>
      <c r="X94" s="14"/>
      <c r="Y94" s="14"/>
      <c r="Z94" s="14"/>
      <c r="AA94" s="14"/>
      <c r="AB94" s="14"/>
    </row>
    <row r="95" spans="1:28" x14ac:dyDescent="0.25">
      <c r="A95" s="63"/>
      <c r="B95" s="63"/>
      <c r="C95" s="187"/>
      <c r="D95" s="188"/>
      <c r="E95" s="63"/>
      <c r="F95" s="189"/>
      <c r="G95" s="190"/>
      <c r="H95" s="63"/>
      <c r="I95" s="63"/>
      <c r="J95" s="63"/>
      <c r="K95" s="192"/>
      <c r="L95" s="189"/>
      <c r="M95" s="189"/>
      <c r="N95" s="189"/>
      <c r="O95" s="189"/>
      <c r="P95" s="190"/>
      <c r="Q95" s="188"/>
      <c r="R95" s="187"/>
      <c r="S95" s="189"/>
      <c r="T95" s="189"/>
      <c r="U95" s="14"/>
      <c r="V95" s="14"/>
      <c r="W95" s="14"/>
      <c r="X95" s="14"/>
      <c r="Y95" s="14"/>
      <c r="Z95" s="14"/>
      <c r="AA95" s="14"/>
      <c r="AB95" s="14"/>
    </row>
    <row r="96" spans="1:28" x14ac:dyDescent="0.25">
      <c r="A96" s="63"/>
      <c r="B96" s="63"/>
      <c r="C96" s="187"/>
      <c r="D96" s="188"/>
      <c r="E96" s="63"/>
      <c r="F96" s="189"/>
      <c r="G96" s="190"/>
      <c r="H96" s="63"/>
      <c r="I96" s="63"/>
      <c r="J96" s="63"/>
      <c r="K96" s="192"/>
      <c r="L96" s="189"/>
      <c r="M96" s="189"/>
      <c r="N96" s="189"/>
      <c r="O96" s="189"/>
      <c r="P96" s="190"/>
      <c r="Q96" s="188"/>
      <c r="R96" s="187"/>
      <c r="S96" s="189"/>
      <c r="T96" s="189"/>
      <c r="U96" s="14"/>
      <c r="V96" s="14"/>
      <c r="W96" s="14"/>
      <c r="X96" s="14"/>
      <c r="Y96" s="14"/>
      <c r="Z96" s="14"/>
      <c r="AA96" s="14"/>
      <c r="AB96" s="14"/>
    </row>
    <row r="97" spans="1:28" x14ac:dyDescent="0.25">
      <c r="A97" s="63"/>
      <c r="B97" s="63"/>
      <c r="C97" s="187"/>
      <c r="D97" s="188"/>
      <c r="E97" s="63"/>
      <c r="F97" s="189"/>
      <c r="G97" s="190"/>
      <c r="H97" s="63"/>
      <c r="I97" s="63"/>
      <c r="J97" s="63"/>
      <c r="K97" s="192"/>
      <c r="L97" s="189"/>
      <c r="M97" s="189"/>
      <c r="N97" s="189"/>
      <c r="O97" s="189"/>
      <c r="P97" s="190"/>
      <c r="Q97" s="188"/>
      <c r="R97" s="187"/>
      <c r="S97" s="189"/>
      <c r="T97" s="189"/>
      <c r="U97" s="14"/>
      <c r="V97" s="14"/>
      <c r="W97" s="14"/>
      <c r="X97" s="14"/>
      <c r="Y97" s="14"/>
      <c r="Z97" s="14"/>
      <c r="AA97" s="14"/>
      <c r="AB97" s="14"/>
    </row>
    <row r="98" spans="1:28" x14ac:dyDescent="0.25">
      <c r="A98" s="63"/>
      <c r="B98" s="63"/>
      <c r="C98" s="187"/>
      <c r="D98" s="188"/>
      <c r="E98" s="63"/>
      <c r="F98" s="189"/>
      <c r="G98" s="190"/>
      <c r="H98" s="63"/>
      <c r="I98" s="63"/>
      <c r="J98" s="63"/>
      <c r="K98" s="192"/>
      <c r="L98" s="189"/>
      <c r="M98" s="189"/>
      <c r="N98" s="189"/>
      <c r="O98" s="189"/>
      <c r="P98" s="190"/>
      <c r="Q98" s="188"/>
      <c r="R98" s="187"/>
      <c r="S98" s="189"/>
      <c r="T98" s="189"/>
      <c r="U98" s="14"/>
      <c r="V98" s="14"/>
      <c r="W98" s="14"/>
      <c r="X98" s="14"/>
      <c r="Y98" s="14"/>
      <c r="Z98" s="14"/>
      <c r="AA98" s="14"/>
      <c r="AB98" s="14"/>
    </row>
    <row r="99" spans="1:28" x14ac:dyDescent="0.25">
      <c r="A99" s="63"/>
      <c r="B99" s="63"/>
      <c r="C99" s="187"/>
      <c r="D99" s="188"/>
      <c r="E99" s="63"/>
      <c r="F99" s="189"/>
      <c r="G99" s="190"/>
      <c r="H99" s="63"/>
      <c r="I99" s="63"/>
      <c r="J99" s="63"/>
      <c r="K99" s="192"/>
      <c r="L99" s="189"/>
      <c r="M99" s="189"/>
      <c r="N99" s="189"/>
      <c r="O99" s="189"/>
      <c r="P99" s="190"/>
      <c r="Q99" s="188"/>
      <c r="R99" s="187"/>
      <c r="S99" s="189"/>
      <c r="T99" s="189"/>
      <c r="U99" s="14"/>
      <c r="V99" s="14"/>
      <c r="W99" s="14"/>
      <c r="X99" s="14"/>
      <c r="Y99" s="14"/>
      <c r="Z99" s="14"/>
      <c r="AA99" s="14"/>
      <c r="AB99" s="14"/>
    </row>
    <row r="100" spans="1:28" x14ac:dyDescent="0.25">
      <c r="A100" s="63"/>
      <c r="B100" s="63"/>
      <c r="C100" s="187"/>
      <c r="D100" s="188"/>
      <c r="E100" s="63"/>
      <c r="F100" s="189"/>
      <c r="G100" s="190"/>
      <c r="H100" s="63"/>
      <c r="I100" s="63"/>
      <c r="J100" s="63"/>
      <c r="K100" s="192"/>
      <c r="L100" s="189"/>
      <c r="M100" s="189"/>
      <c r="N100" s="189"/>
      <c r="O100" s="189"/>
      <c r="P100" s="190"/>
      <c r="Q100" s="188"/>
      <c r="R100" s="187"/>
      <c r="S100" s="189"/>
      <c r="T100" s="189"/>
      <c r="U100" s="14"/>
      <c r="V100" s="14"/>
      <c r="W100" s="14"/>
      <c r="X100" s="14"/>
      <c r="Y100" s="14"/>
      <c r="Z100" s="14"/>
      <c r="AA100" s="14"/>
      <c r="AB100" s="14"/>
    </row>
    <row r="101" spans="1:28" x14ac:dyDescent="0.25">
      <c r="A101" s="63"/>
      <c r="B101" s="63"/>
      <c r="C101" s="187"/>
      <c r="D101" s="188"/>
      <c r="E101" s="63"/>
      <c r="F101" s="189"/>
      <c r="G101" s="190"/>
      <c r="H101" s="63"/>
      <c r="I101" s="63"/>
      <c r="J101" s="63"/>
      <c r="K101" s="192"/>
      <c r="L101" s="189"/>
      <c r="M101" s="189"/>
      <c r="N101" s="189"/>
      <c r="O101" s="189"/>
      <c r="P101" s="190"/>
      <c r="Q101" s="188"/>
      <c r="R101" s="187"/>
      <c r="S101" s="189"/>
      <c r="T101" s="189"/>
      <c r="U101" s="14"/>
      <c r="V101" s="14"/>
      <c r="W101" s="14"/>
      <c r="X101" s="14"/>
      <c r="Y101" s="14"/>
      <c r="Z101" s="14"/>
      <c r="AA101" s="14"/>
      <c r="AB101" s="14"/>
    </row>
    <row r="102" spans="1:28" x14ac:dyDescent="0.25">
      <c r="A102" s="63"/>
      <c r="B102" s="63"/>
      <c r="C102" s="187"/>
      <c r="D102" s="188"/>
      <c r="E102" s="63"/>
      <c r="F102" s="189"/>
      <c r="G102" s="190"/>
      <c r="H102" s="63"/>
      <c r="I102" s="63"/>
      <c r="J102" s="63"/>
      <c r="K102" s="192"/>
      <c r="L102" s="189"/>
      <c r="M102" s="189"/>
      <c r="N102" s="189"/>
      <c r="O102" s="189"/>
      <c r="P102" s="190"/>
      <c r="Q102" s="188"/>
      <c r="R102" s="187"/>
      <c r="S102" s="189"/>
      <c r="T102" s="189"/>
      <c r="U102" s="14"/>
      <c r="V102" s="14"/>
      <c r="W102" s="14"/>
      <c r="X102" s="14"/>
      <c r="Y102" s="14"/>
      <c r="Z102" s="14"/>
      <c r="AA102" s="14"/>
      <c r="AB102" s="14"/>
    </row>
    <row r="103" spans="1:28" x14ac:dyDescent="0.25">
      <c r="A103" s="63"/>
      <c r="B103" s="63"/>
      <c r="C103" s="187"/>
      <c r="D103" s="188"/>
      <c r="E103" s="63"/>
      <c r="F103" s="189"/>
      <c r="G103" s="190"/>
      <c r="H103" s="63"/>
      <c r="I103" s="63"/>
      <c r="J103" s="63"/>
      <c r="K103" s="192"/>
      <c r="L103" s="189"/>
      <c r="M103" s="189"/>
      <c r="N103" s="189"/>
      <c r="O103" s="189"/>
      <c r="P103" s="190"/>
      <c r="Q103" s="188"/>
      <c r="R103" s="187"/>
      <c r="S103" s="189"/>
      <c r="T103" s="189"/>
      <c r="U103" s="14"/>
      <c r="V103" s="14"/>
      <c r="W103" s="14"/>
      <c r="X103" s="14"/>
      <c r="Y103" s="14"/>
      <c r="Z103" s="14"/>
      <c r="AA103" s="14"/>
      <c r="AB103" s="14"/>
    </row>
    <row r="104" spans="1:28" x14ac:dyDescent="0.25">
      <c r="A104" s="63"/>
      <c r="B104" s="63"/>
      <c r="C104" s="187"/>
      <c r="D104" s="188"/>
      <c r="E104" s="63"/>
      <c r="F104" s="189"/>
      <c r="G104" s="190"/>
      <c r="H104" s="63"/>
      <c r="I104" s="63"/>
      <c r="J104" s="63"/>
      <c r="K104" s="192"/>
      <c r="L104" s="189"/>
      <c r="M104" s="189"/>
      <c r="N104" s="189"/>
      <c r="O104" s="189"/>
      <c r="P104" s="190"/>
      <c r="Q104" s="188"/>
      <c r="R104" s="187"/>
      <c r="S104" s="189"/>
      <c r="T104" s="189"/>
      <c r="U104" s="14"/>
      <c r="V104" s="14"/>
      <c r="W104" s="14"/>
      <c r="X104" s="14"/>
      <c r="Y104" s="14"/>
      <c r="Z104" s="14"/>
      <c r="AA104" s="14"/>
      <c r="AB104" s="14"/>
    </row>
    <row r="105" spans="1:28" x14ac:dyDescent="0.25">
      <c r="A105" s="63"/>
      <c r="B105" s="63"/>
      <c r="C105" s="187"/>
      <c r="D105" s="188"/>
      <c r="E105" s="63"/>
      <c r="F105" s="189"/>
      <c r="G105" s="190"/>
      <c r="H105" s="63"/>
      <c r="I105" s="63"/>
      <c r="J105" s="63"/>
      <c r="K105" s="192"/>
      <c r="L105" s="189"/>
      <c r="M105" s="189"/>
      <c r="N105" s="189"/>
      <c r="O105" s="189"/>
      <c r="P105" s="190"/>
      <c r="Q105" s="188"/>
      <c r="R105" s="187"/>
      <c r="S105" s="189"/>
      <c r="T105" s="189"/>
      <c r="U105" s="14"/>
      <c r="V105" s="14"/>
      <c r="W105" s="14"/>
      <c r="X105" s="14"/>
      <c r="Y105" s="14"/>
      <c r="Z105" s="14"/>
      <c r="AA105" s="14"/>
      <c r="AB105" s="14"/>
    </row>
    <row r="106" spans="1:28" x14ac:dyDescent="0.25">
      <c r="A106" s="63"/>
      <c r="B106" s="63"/>
      <c r="C106" s="187"/>
      <c r="D106" s="188"/>
      <c r="E106" s="63"/>
      <c r="F106" s="189"/>
      <c r="G106" s="190"/>
      <c r="H106" s="63"/>
      <c r="I106" s="63"/>
      <c r="J106" s="63"/>
      <c r="K106" s="192"/>
      <c r="L106" s="189"/>
      <c r="M106" s="189"/>
      <c r="N106" s="189"/>
      <c r="O106" s="189"/>
      <c r="P106" s="190"/>
      <c r="Q106" s="188"/>
      <c r="R106" s="187"/>
      <c r="S106" s="189"/>
      <c r="T106" s="189"/>
      <c r="U106" s="14"/>
      <c r="V106" s="14"/>
      <c r="W106" s="14"/>
      <c r="X106" s="14"/>
      <c r="Y106" s="14"/>
      <c r="Z106" s="14"/>
      <c r="AA106" s="14"/>
      <c r="AB106" s="14"/>
    </row>
    <row r="107" spans="1:28" x14ac:dyDescent="0.25">
      <c r="A107" s="63"/>
      <c r="B107" s="63"/>
      <c r="C107" s="187"/>
      <c r="D107" s="188"/>
      <c r="E107" s="63"/>
      <c r="F107" s="189"/>
      <c r="G107" s="190"/>
      <c r="H107" s="63"/>
      <c r="I107" s="63"/>
      <c r="J107" s="63"/>
      <c r="K107" s="192"/>
      <c r="L107" s="189"/>
      <c r="M107" s="189"/>
      <c r="N107" s="189"/>
      <c r="O107" s="189"/>
      <c r="P107" s="190"/>
      <c r="Q107" s="188"/>
      <c r="R107" s="187"/>
      <c r="S107" s="189"/>
      <c r="T107" s="189"/>
      <c r="U107" s="14"/>
      <c r="V107" s="14"/>
      <c r="W107" s="14"/>
      <c r="X107" s="14"/>
      <c r="Y107" s="14"/>
      <c r="Z107" s="14"/>
      <c r="AA107" s="14"/>
      <c r="AB107" s="14"/>
    </row>
    <row r="108" spans="1:28" x14ac:dyDescent="0.25">
      <c r="A108" s="63"/>
      <c r="B108" s="63"/>
      <c r="C108" s="187"/>
      <c r="D108" s="188"/>
      <c r="E108" s="63"/>
      <c r="F108" s="189"/>
      <c r="G108" s="190"/>
      <c r="H108" s="63"/>
      <c r="I108" s="63"/>
      <c r="J108" s="63"/>
      <c r="K108" s="192"/>
      <c r="L108" s="189"/>
      <c r="M108" s="189"/>
      <c r="N108" s="189"/>
      <c r="O108" s="189"/>
      <c r="P108" s="190"/>
      <c r="Q108" s="188"/>
      <c r="R108" s="187"/>
      <c r="S108" s="189"/>
      <c r="T108" s="189"/>
      <c r="U108" s="14"/>
      <c r="V108" s="14"/>
      <c r="W108" s="14"/>
      <c r="X108" s="14"/>
      <c r="Y108" s="14"/>
      <c r="Z108" s="14"/>
      <c r="AA108" s="14"/>
      <c r="AB108" s="14"/>
    </row>
    <row r="109" spans="1:28" x14ac:dyDescent="0.25">
      <c r="A109" s="63"/>
      <c r="B109" s="63"/>
      <c r="C109" s="187"/>
      <c r="D109" s="188"/>
      <c r="E109" s="63"/>
      <c r="F109" s="189"/>
      <c r="G109" s="190"/>
      <c r="H109" s="63"/>
      <c r="I109" s="63"/>
      <c r="J109" s="63"/>
      <c r="K109" s="192"/>
      <c r="L109" s="189"/>
      <c r="M109" s="189"/>
      <c r="N109" s="189"/>
      <c r="O109" s="189"/>
      <c r="P109" s="190"/>
      <c r="Q109" s="188"/>
      <c r="R109" s="187"/>
      <c r="S109" s="189"/>
      <c r="T109" s="189"/>
      <c r="U109" s="14"/>
      <c r="V109" s="14"/>
      <c r="W109" s="14"/>
      <c r="X109" s="14"/>
      <c r="Y109" s="14"/>
      <c r="Z109" s="14"/>
      <c r="AA109" s="14"/>
      <c r="AB109" s="14"/>
    </row>
    <row r="110" spans="1:28" x14ac:dyDescent="0.25">
      <c r="A110" s="63"/>
      <c r="B110" s="63"/>
      <c r="C110" s="187"/>
      <c r="D110" s="188"/>
      <c r="E110" s="63"/>
      <c r="F110" s="189"/>
      <c r="G110" s="190"/>
      <c r="H110" s="63"/>
      <c r="I110" s="63"/>
      <c r="J110" s="63"/>
      <c r="K110" s="192"/>
      <c r="L110" s="189"/>
      <c r="M110" s="189"/>
      <c r="N110" s="189"/>
      <c r="O110" s="189"/>
      <c r="P110" s="190"/>
      <c r="Q110" s="188"/>
      <c r="R110" s="187"/>
      <c r="S110" s="189"/>
      <c r="T110" s="189"/>
      <c r="U110" s="14"/>
      <c r="V110" s="14"/>
      <c r="W110" s="14"/>
      <c r="X110" s="14"/>
      <c r="Y110" s="14"/>
      <c r="Z110" s="14"/>
      <c r="AA110" s="14"/>
      <c r="AB110" s="14"/>
    </row>
    <row r="111" spans="1:28" x14ac:dyDescent="0.25">
      <c r="A111" s="63"/>
      <c r="B111" s="63"/>
      <c r="C111" s="187"/>
      <c r="D111" s="188"/>
      <c r="E111" s="63"/>
      <c r="F111" s="189"/>
      <c r="G111" s="190"/>
      <c r="H111" s="63"/>
      <c r="I111" s="63"/>
      <c r="J111" s="63"/>
      <c r="K111" s="192"/>
      <c r="L111" s="189"/>
      <c r="M111" s="189"/>
      <c r="N111" s="189"/>
      <c r="O111" s="189"/>
      <c r="P111" s="190"/>
      <c r="Q111" s="188"/>
      <c r="R111" s="187"/>
      <c r="S111" s="189"/>
      <c r="T111" s="189"/>
      <c r="U111" s="14"/>
      <c r="V111" s="14"/>
      <c r="W111" s="14"/>
      <c r="X111" s="14"/>
      <c r="Y111" s="14"/>
      <c r="Z111" s="14"/>
      <c r="AA111" s="14"/>
      <c r="AB111" s="14"/>
    </row>
    <row r="112" spans="1:28" x14ac:dyDescent="0.25">
      <c r="A112" s="63"/>
      <c r="B112" s="63"/>
      <c r="C112" s="187"/>
      <c r="D112" s="188"/>
      <c r="E112" s="63"/>
      <c r="F112" s="189"/>
      <c r="G112" s="190"/>
      <c r="H112" s="63"/>
      <c r="I112" s="63"/>
      <c r="J112" s="63"/>
      <c r="K112" s="192"/>
      <c r="L112" s="189"/>
      <c r="M112" s="189"/>
      <c r="N112" s="189"/>
      <c r="O112" s="189"/>
      <c r="P112" s="190"/>
      <c r="Q112" s="188"/>
      <c r="R112" s="187"/>
      <c r="S112" s="189"/>
      <c r="T112" s="189"/>
      <c r="U112" s="14"/>
      <c r="V112" s="14"/>
      <c r="W112" s="14"/>
      <c r="X112" s="14"/>
      <c r="Y112" s="14"/>
      <c r="Z112" s="14"/>
      <c r="AA112" s="14"/>
      <c r="AB112" s="14"/>
    </row>
    <row r="113" spans="1:28" x14ac:dyDescent="0.25">
      <c r="A113" s="14"/>
      <c r="B113" s="14"/>
      <c r="C113" s="193"/>
      <c r="D113" s="194"/>
      <c r="E113" s="14"/>
      <c r="F113" s="16"/>
      <c r="G113" s="195"/>
      <c r="H113" s="14"/>
      <c r="I113" s="14"/>
      <c r="J113" s="14"/>
      <c r="K113" s="196"/>
      <c r="L113" s="16"/>
      <c r="M113" s="16"/>
      <c r="N113" s="16"/>
      <c r="O113" s="16"/>
      <c r="P113" s="195"/>
      <c r="Q113" s="194"/>
      <c r="R113" s="193"/>
      <c r="S113" s="16"/>
      <c r="T113" s="16"/>
      <c r="U113" s="14"/>
      <c r="V113" s="14"/>
      <c r="W113" s="14"/>
      <c r="X113" s="14"/>
      <c r="Y113" s="14"/>
      <c r="Z113" s="14"/>
      <c r="AA113" s="14"/>
      <c r="AB113" s="14"/>
    </row>
    <row r="114" spans="1:28" x14ac:dyDescent="0.25">
      <c r="A114" s="14"/>
      <c r="B114" s="14"/>
      <c r="C114" s="193"/>
      <c r="D114" s="194"/>
      <c r="E114" s="14"/>
      <c r="F114" s="16"/>
      <c r="G114" s="195"/>
      <c r="H114" s="14"/>
      <c r="I114" s="14"/>
      <c r="J114" s="14"/>
      <c r="K114" s="196"/>
      <c r="L114" s="16"/>
      <c r="M114" s="16"/>
      <c r="N114" s="16"/>
      <c r="O114" s="16"/>
      <c r="P114" s="195"/>
      <c r="Q114" s="194"/>
      <c r="R114" s="193"/>
      <c r="S114" s="16"/>
      <c r="T114" s="16"/>
      <c r="U114" s="14"/>
      <c r="V114" s="14"/>
      <c r="W114" s="14"/>
      <c r="X114" s="14"/>
      <c r="Y114" s="14"/>
      <c r="Z114" s="14"/>
      <c r="AA114" s="14"/>
      <c r="AB114" s="14"/>
    </row>
    <row r="115" spans="1:28" x14ac:dyDescent="0.25">
      <c r="A115" s="14"/>
      <c r="B115" s="14"/>
      <c r="C115" s="193"/>
      <c r="D115" s="194"/>
      <c r="E115" s="14"/>
      <c r="F115" s="16"/>
      <c r="G115" s="195"/>
      <c r="H115" s="14"/>
      <c r="I115" s="14"/>
      <c r="J115" s="14"/>
      <c r="K115" s="196"/>
      <c r="L115" s="16"/>
      <c r="M115" s="16"/>
      <c r="N115" s="16"/>
      <c r="O115" s="16"/>
      <c r="P115" s="195"/>
      <c r="Q115" s="194"/>
      <c r="R115" s="193"/>
      <c r="S115" s="16"/>
      <c r="T115" s="16"/>
      <c r="U115" s="14"/>
      <c r="V115" s="14"/>
      <c r="W115" s="14"/>
      <c r="X115" s="14"/>
      <c r="Y115" s="14"/>
      <c r="Z115" s="14"/>
      <c r="AA115" s="14"/>
      <c r="AB115" s="14"/>
    </row>
    <row r="116" spans="1:28" x14ac:dyDescent="0.25">
      <c r="A116" s="14"/>
      <c r="B116" s="14"/>
      <c r="C116" s="193"/>
      <c r="D116" s="194"/>
      <c r="E116" s="14"/>
      <c r="F116" s="16"/>
      <c r="G116" s="195"/>
      <c r="H116" s="14"/>
      <c r="I116" s="14"/>
      <c r="J116" s="14"/>
      <c r="K116" s="196"/>
      <c r="L116" s="16"/>
      <c r="M116" s="16"/>
      <c r="N116" s="16"/>
      <c r="O116" s="16"/>
      <c r="P116" s="195"/>
      <c r="Q116" s="194"/>
      <c r="R116" s="193"/>
      <c r="S116" s="16"/>
      <c r="T116" s="16"/>
      <c r="U116" s="14"/>
      <c r="V116" s="14"/>
      <c r="W116" s="14"/>
      <c r="X116" s="14"/>
      <c r="Y116" s="14"/>
      <c r="Z116" s="14"/>
      <c r="AA116" s="14"/>
      <c r="AB116" s="14"/>
    </row>
    <row r="117" spans="1:28" x14ac:dyDescent="0.25">
      <c r="A117" s="14"/>
      <c r="B117" s="14"/>
      <c r="C117" s="193"/>
      <c r="D117" s="194"/>
      <c r="E117" s="14"/>
      <c r="F117" s="16"/>
      <c r="G117" s="195"/>
      <c r="H117" s="14"/>
      <c r="I117" s="14"/>
      <c r="J117" s="14"/>
      <c r="K117" s="196"/>
      <c r="L117" s="16"/>
      <c r="M117" s="16"/>
      <c r="N117" s="16"/>
      <c r="O117" s="16"/>
      <c r="P117" s="195"/>
      <c r="Q117" s="194"/>
      <c r="R117" s="193"/>
      <c r="S117" s="16"/>
      <c r="T117" s="16"/>
      <c r="U117" s="14"/>
      <c r="V117" s="14"/>
      <c r="W117" s="14"/>
      <c r="X117" s="14"/>
      <c r="Y117" s="14"/>
      <c r="Z117" s="14"/>
      <c r="AA117" s="14"/>
      <c r="AB117" s="14"/>
    </row>
    <row r="118" spans="1:28" x14ac:dyDescent="0.25">
      <c r="A118" s="14"/>
      <c r="B118" s="14"/>
      <c r="C118" s="193"/>
      <c r="D118" s="194"/>
      <c r="E118" s="14"/>
      <c r="F118" s="16"/>
      <c r="G118" s="195"/>
      <c r="H118" s="14"/>
      <c r="I118" s="14"/>
      <c r="J118" s="14"/>
      <c r="K118" s="196"/>
      <c r="L118" s="16"/>
      <c r="M118" s="16"/>
      <c r="N118" s="16"/>
      <c r="O118" s="16"/>
      <c r="P118" s="195"/>
      <c r="Q118" s="194"/>
      <c r="R118" s="193"/>
      <c r="S118" s="16"/>
      <c r="T118" s="16"/>
      <c r="U118" s="14"/>
      <c r="V118" s="14"/>
      <c r="W118" s="14"/>
      <c r="X118" s="14"/>
      <c r="Y118" s="14"/>
      <c r="Z118" s="14"/>
      <c r="AA118" s="14"/>
      <c r="AB118" s="14"/>
    </row>
    <row r="119" spans="1:28" x14ac:dyDescent="0.25">
      <c r="A119" s="14"/>
      <c r="B119" s="14"/>
      <c r="C119" s="193"/>
      <c r="D119" s="194"/>
      <c r="E119" s="14"/>
      <c r="F119" s="16"/>
      <c r="G119" s="195"/>
      <c r="H119" s="14"/>
      <c r="I119" s="14"/>
      <c r="J119" s="14"/>
      <c r="K119" s="196"/>
      <c r="L119" s="16"/>
      <c r="M119" s="16"/>
      <c r="N119" s="16"/>
      <c r="O119" s="16"/>
      <c r="P119" s="195"/>
      <c r="Q119" s="194"/>
      <c r="R119" s="193"/>
      <c r="S119" s="16"/>
      <c r="T119" s="16"/>
      <c r="U119" s="14"/>
      <c r="V119" s="14"/>
      <c r="W119" s="14"/>
      <c r="X119" s="14"/>
      <c r="Y119" s="14"/>
      <c r="Z119" s="14"/>
      <c r="AA119" s="14"/>
      <c r="AB119" s="14"/>
    </row>
    <row r="120" spans="1:28" x14ac:dyDescent="0.25">
      <c r="A120" s="14"/>
      <c r="B120" s="14"/>
      <c r="C120" s="193"/>
      <c r="D120" s="194"/>
      <c r="E120" s="14"/>
      <c r="F120" s="16"/>
      <c r="G120" s="195"/>
      <c r="H120" s="14"/>
      <c r="I120" s="14"/>
      <c r="J120" s="14"/>
      <c r="K120" s="196"/>
      <c r="L120" s="16"/>
      <c r="M120" s="16"/>
      <c r="N120" s="16"/>
      <c r="O120" s="16"/>
      <c r="P120" s="195"/>
      <c r="Q120" s="194"/>
      <c r="R120" s="193"/>
      <c r="S120" s="16"/>
      <c r="T120" s="16"/>
      <c r="U120" s="14"/>
      <c r="V120" s="14"/>
      <c r="W120" s="14"/>
      <c r="X120" s="14"/>
      <c r="Y120" s="14"/>
      <c r="Z120" s="14"/>
      <c r="AA120" s="14"/>
      <c r="AB120" s="14"/>
    </row>
    <row r="121" spans="1:28" x14ac:dyDescent="0.25">
      <c r="A121" s="14"/>
      <c r="B121" s="14"/>
      <c r="C121" s="193"/>
      <c r="D121" s="194"/>
      <c r="E121" s="14"/>
      <c r="F121" s="16"/>
      <c r="G121" s="195"/>
      <c r="H121" s="14"/>
      <c r="I121" s="14"/>
      <c r="J121" s="14"/>
      <c r="K121" s="196"/>
      <c r="L121" s="16"/>
      <c r="M121" s="16"/>
      <c r="N121" s="16"/>
      <c r="O121" s="16"/>
      <c r="P121" s="195"/>
      <c r="Q121" s="194"/>
      <c r="R121" s="193"/>
      <c r="S121" s="16"/>
      <c r="T121" s="16"/>
      <c r="U121" s="14"/>
      <c r="V121" s="14"/>
      <c r="W121" s="14"/>
      <c r="X121" s="14"/>
      <c r="Y121" s="14"/>
      <c r="Z121" s="14"/>
      <c r="AA121" s="14"/>
      <c r="AB121" s="14"/>
    </row>
    <row r="122" spans="1:28" x14ac:dyDescent="0.25">
      <c r="A122" s="14"/>
      <c r="B122" s="14"/>
      <c r="C122" s="193"/>
      <c r="D122" s="194"/>
      <c r="E122" s="14"/>
      <c r="F122" s="16"/>
      <c r="G122" s="195"/>
      <c r="H122" s="14"/>
      <c r="I122" s="14"/>
      <c r="J122" s="14"/>
      <c r="K122" s="196"/>
      <c r="L122" s="16"/>
      <c r="M122" s="16"/>
      <c r="N122" s="16"/>
      <c r="O122" s="16"/>
      <c r="P122" s="195"/>
      <c r="Q122" s="194"/>
      <c r="R122" s="193"/>
      <c r="S122" s="16"/>
      <c r="T122" s="16"/>
      <c r="U122" s="14"/>
      <c r="V122" s="14"/>
      <c r="W122" s="14"/>
      <c r="X122" s="14"/>
      <c r="Y122" s="14"/>
      <c r="Z122" s="14"/>
      <c r="AA122" s="14"/>
      <c r="AB122" s="14"/>
    </row>
    <row r="123" spans="1:28" x14ac:dyDescent="0.25">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row>
    <row r="124" spans="1:28" x14ac:dyDescent="0.25">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row>
    <row r="125" spans="1:28" x14ac:dyDescent="0.25">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row>
    <row r="126" spans="1:28" x14ac:dyDescent="0.25">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row>
    <row r="127" spans="1:28" x14ac:dyDescent="0.25">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row>
    <row r="128" spans="1:28" x14ac:dyDescent="0.25">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row>
    <row r="129" spans="1:28" x14ac:dyDescent="0.25">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row>
    <row r="130" spans="1:28" x14ac:dyDescent="0.25">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row>
    <row r="131" spans="1:28" x14ac:dyDescent="0.25">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row>
    <row r="132" spans="1:28" x14ac:dyDescent="0.25">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row>
    <row r="133" spans="1:28" x14ac:dyDescent="0.25">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row>
    <row r="134" spans="1:28" x14ac:dyDescent="0.25">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row>
  </sheetData>
  <sheetProtection formatCells="0" formatColumns="0" formatRows="0" insertColumns="0" insertRows="0" insertHyperlinks="0" deleteColumns="0" deleteRows="0" sort="0" autoFilter="0" pivotTables="0"/>
  <pageMargins left="0.45" right="0.2" top="0.5" bottom="0.25" header="0.05" footer="0.05"/>
  <pageSetup paperSize="5" scale="57" fitToWidth="2" fitToHeight="2" orientation="landscape" r:id="rId1"/>
  <ignoredErrors>
    <ignoredError sqref="R20 R57" twoDigitTextYear="1"/>
    <ignoredError sqref="R74" numberStoredAsText="1"/>
  </ignoredErrors>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ErrorMessage="1" xr:uid="{D675ED0F-7CED-4FEB-BCE9-B1A0C3755943}">
          <x14:formula1>
            <xm:f>'TA Funding Data'!$A$1:$A$55</xm:f>
          </x14:formula1>
          <xm:sqref>B1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D96F7-D1A6-4316-9AE7-62B4900C87B6}">
  <dimension ref="A1:A32"/>
  <sheetViews>
    <sheetView zoomScaleNormal="100" workbookViewId="0"/>
  </sheetViews>
  <sheetFormatPr defaultRowHeight="15" x14ac:dyDescent="0.25"/>
  <cols>
    <col min="1" max="1" width="112.5703125" customWidth="1"/>
  </cols>
  <sheetData>
    <row r="1" spans="1:1" ht="114.75" x14ac:dyDescent="0.25">
      <c r="A1" s="2" t="s">
        <v>321</v>
      </c>
    </row>
    <row r="2" spans="1:1" x14ac:dyDescent="0.25">
      <c r="A2" s="3" t="s">
        <v>315</v>
      </c>
    </row>
    <row r="3" spans="1:1" ht="51" x14ac:dyDescent="0.25">
      <c r="A3" s="4" t="s">
        <v>316</v>
      </c>
    </row>
    <row r="4" spans="1:1" ht="102" x14ac:dyDescent="0.25">
      <c r="A4" s="5" t="s">
        <v>317</v>
      </c>
    </row>
    <row r="5" spans="1:1" ht="63.75" x14ac:dyDescent="0.25">
      <c r="A5" s="6" t="s">
        <v>318</v>
      </c>
    </row>
    <row r="6" spans="1:1" ht="51" x14ac:dyDescent="0.25">
      <c r="A6" s="7" t="s">
        <v>319</v>
      </c>
    </row>
    <row r="7" spans="1:1" x14ac:dyDescent="0.25">
      <c r="A7" s="8" t="s">
        <v>3</v>
      </c>
    </row>
    <row r="8" spans="1:1" ht="63.75" x14ac:dyDescent="0.25">
      <c r="A8" s="9" t="s">
        <v>153</v>
      </c>
    </row>
    <row r="9" spans="1:1" ht="76.5" x14ac:dyDescent="0.25">
      <c r="A9" s="10" t="s">
        <v>320</v>
      </c>
    </row>
    <row r="10" spans="1:1" ht="39.75" thickBot="1" x14ac:dyDescent="0.3">
      <c r="A10" s="11" t="s">
        <v>167</v>
      </c>
    </row>
    <row r="11" spans="1:1" ht="15.75" thickTop="1" x14ac:dyDescent="0.25">
      <c r="A11" s="1"/>
    </row>
    <row r="12" spans="1:1" x14ac:dyDescent="0.25">
      <c r="A12" s="1"/>
    </row>
    <row r="13" spans="1:1" x14ac:dyDescent="0.25">
      <c r="A13" s="1"/>
    </row>
    <row r="14" spans="1:1" x14ac:dyDescent="0.25">
      <c r="A14" s="1"/>
    </row>
    <row r="15" spans="1:1" x14ac:dyDescent="0.25">
      <c r="A15" s="1"/>
    </row>
    <row r="16" spans="1:1" x14ac:dyDescent="0.25">
      <c r="A16" s="1"/>
    </row>
    <row r="17" spans="1:1" x14ac:dyDescent="0.25">
      <c r="A17" s="1"/>
    </row>
    <row r="18" spans="1:1" x14ac:dyDescent="0.25">
      <c r="A18" s="1"/>
    </row>
    <row r="19" spans="1:1" x14ac:dyDescent="0.25">
      <c r="A19" s="1"/>
    </row>
    <row r="20" spans="1:1" x14ac:dyDescent="0.25">
      <c r="A20" s="1"/>
    </row>
    <row r="21" spans="1:1" x14ac:dyDescent="0.25">
      <c r="A21" s="1"/>
    </row>
    <row r="22" spans="1:1" x14ac:dyDescent="0.25">
      <c r="A22" s="1"/>
    </row>
    <row r="23" spans="1:1" x14ac:dyDescent="0.25">
      <c r="A23" s="1"/>
    </row>
    <row r="24" spans="1:1" x14ac:dyDescent="0.25">
      <c r="A24" s="1"/>
    </row>
    <row r="25" spans="1:1" x14ac:dyDescent="0.25">
      <c r="A25" s="1"/>
    </row>
    <row r="26" spans="1:1" x14ac:dyDescent="0.25">
      <c r="A26" s="1"/>
    </row>
    <row r="27" spans="1:1" x14ac:dyDescent="0.25">
      <c r="A27" s="1"/>
    </row>
    <row r="28" spans="1:1" x14ac:dyDescent="0.25">
      <c r="A28" s="1"/>
    </row>
    <row r="29" spans="1:1" x14ac:dyDescent="0.25">
      <c r="A29" s="1"/>
    </row>
    <row r="30" spans="1:1" x14ac:dyDescent="0.25">
      <c r="A30" s="1"/>
    </row>
    <row r="31" spans="1:1" x14ac:dyDescent="0.25">
      <c r="A31" s="1"/>
    </row>
    <row r="32" spans="1:1" x14ac:dyDescent="0.25">
      <c r="A32" s="1"/>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B1A56-BFA4-4C4B-9F2E-BB40038EC0AB}">
  <dimension ref="A1:M57"/>
  <sheetViews>
    <sheetView workbookViewId="0">
      <selection activeCell="O14" sqref="O14"/>
    </sheetView>
  </sheetViews>
  <sheetFormatPr defaultRowHeight="15" x14ac:dyDescent="0.25"/>
  <cols>
    <col min="1" max="1" width="19.5703125" bestFit="1" customWidth="1"/>
    <col min="2" max="2" width="14.42578125" bestFit="1" customWidth="1"/>
    <col min="3" max="3" width="14.28515625" bestFit="1" customWidth="1"/>
    <col min="4" max="5" width="14.42578125" bestFit="1" customWidth="1"/>
    <col min="6" max="6" width="15.42578125" bestFit="1" customWidth="1"/>
    <col min="7" max="9" width="13.85546875" bestFit="1" customWidth="1"/>
    <col min="10" max="12" width="15.85546875" bestFit="1" customWidth="1"/>
    <col min="13" max="13" width="15.85546875" customWidth="1"/>
  </cols>
  <sheetData>
    <row r="1" spans="1:13" x14ac:dyDescent="0.25">
      <c r="A1" s="556" t="s">
        <v>262</v>
      </c>
      <c r="B1" s="548" t="s">
        <v>243</v>
      </c>
      <c r="C1" s="548" t="s">
        <v>244</v>
      </c>
      <c r="D1" s="548" t="s">
        <v>243</v>
      </c>
      <c r="E1" s="559" t="s">
        <v>245</v>
      </c>
      <c r="F1" s="560"/>
      <c r="G1" s="560"/>
      <c r="H1" s="561"/>
      <c r="I1" s="548" t="s">
        <v>246</v>
      </c>
      <c r="J1" s="559" t="s">
        <v>247</v>
      </c>
      <c r="K1" s="560"/>
      <c r="L1" s="560"/>
      <c r="M1" s="561"/>
    </row>
    <row r="2" spans="1:13" x14ac:dyDescent="0.25">
      <c r="A2" s="557"/>
      <c r="B2" s="549" t="s">
        <v>248</v>
      </c>
      <c r="C2" s="549" t="s">
        <v>249</v>
      </c>
      <c r="D2" s="549" t="s">
        <v>250</v>
      </c>
      <c r="E2" s="562"/>
      <c r="F2" s="563"/>
      <c r="G2" s="563"/>
      <c r="H2" s="564"/>
      <c r="I2" s="549" t="s">
        <v>251</v>
      </c>
      <c r="J2" s="562"/>
      <c r="K2" s="563"/>
      <c r="L2" s="563"/>
      <c r="M2" s="564"/>
    </row>
    <row r="3" spans="1:13" ht="15.75" thickBot="1" x14ac:dyDescent="0.3">
      <c r="A3" s="557"/>
      <c r="B3" s="549"/>
      <c r="C3" s="549" t="s">
        <v>252</v>
      </c>
      <c r="D3" s="549" t="s">
        <v>253</v>
      </c>
      <c r="E3" s="565"/>
      <c r="F3" s="566"/>
      <c r="G3" s="566"/>
      <c r="H3" s="567"/>
      <c r="I3" s="549" t="s">
        <v>254</v>
      </c>
      <c r="J3" s="565"/>
      <c r="K3" s="566"/>
      <c r="L3" s="566"/>
      <c r="M3" s="567"/>
    </row>
    <row r="4" spans="1:13" ht="15.75" thickBot="1" x14ac:dyDescent="0.3">
      <c r="A4" s="558"/>
      <c r="B4" s="550"/>
      <c r="C4" s="550"/>
      <c r="D4" s="550" t="s">
        <v>252</v>
      </c>
      <c r="E4" s="551" t="s">
        <v>255</v>
      </c>
      <c r="F4" s="551" t="s">
        <v>256</v>
      </c>
      <c r="G4" s="551" t="s">
        <v>257</v>
      </c>
      <c r="H4" s="551" t="s">
        <v>258</v>
      </c>
      <c r="I4" s="550"/>
      <c r="J4" s="551" t="s">
        <v>256</v>
      </c>
      <c r="K4" s="551" t="s">
        <v>257</v>
      </c>
      <c r="L4" s="551" t="s">
        <v>258</v>
      </c>
      <c r="M4" s="551" t="s">
        <v>259</v>
      </c>
    </row>
    <row r="5" spans="1:13" ht="15.75" thickBot="1" x14ac:dyDescent="0.3">
      <c r="A5" s="551" t="s">
        <v>263</v>
      </c>
      <c r="B5" s="552">
        <v>30493726</v>
      </c>
      <c r="C5" s="552">
        <v>1749787</v>
      </c>
      <c r="D5" s="552">
        <v>28743939</v>
      </c>
      <c r="E5" s="552">
        <v>5923173</v>
      </c>
      <c r="F5" s="552">
        <v>2302633</v>
      </c>
      <c r="G5" s="552">
        <v>1543953</v>
      </c>
      <c r="H5" s="552">
        <v>7189165</v>
      </c>
      <c r="I5" s="552">
        <v>11785015</v>
      </c>
      <c r="J5" s="552">
        <v>115132</v>
      </c>
      <c r="K5" s="552">
        <v>77198</v>
      </c>
      <c r="L5" s="552">
        <v>359458</v>
      </c>
      <c r="M5" s="552">
        <v>589251</v>
      </c>
    </row>
    <row r="6" spans="1:13" ht="15.75" thickBot="1" x14ac:dyDescent="0.3">
      <c r="A6" s="551" t="s">
        <v>264</v>
      </c>
      <c r="B6" s="552">
        <v>11717035</v>
      </c>
      <c r="C6" s="552">
        <v>1527922</v>
      </c>
      <c r="D6" s="552">
        <v>10189113</v>
      </c>
      <c r="E6" s="552">
        <v>2043109</v>
      </c>
      <c r="F6" s="552">
        <v>1023309</v>
      </c>
      <c r="G6" s="552">
        <v>796982</v>
      </c>
      <c r="H6" s="552">
        <v>2148177</v>
      </c>
      <c r="I6" s="552">
        <v>4177536</v>
      </c>
      <c r="J6" s="552">
        <v>51165</v>
      </c>
      <c r="K6" s="552">
        <v>39849</v>
      </c>
      <c r="L6" s="552">
        <v>107409</v>
      </c>
      <c r="M6" s="552">
        <v>208877</v>
      </c>
    </row>
    <row r="7" spans="1:13" ht="15.75" thickBot="1" x14ac:dyDescent="0.3">
      <c r="A7" s="551" t="s">
        <v>265</v>
      </c>
      <c r="B7" s="552">
        <v>30599814</v>
      </c>
      <c r="C7" s="552">
        <v>1934863</v>
      </c>
      <c r="D7" s="552">
        <v>28664951</v>
      </c>
      <c r="E7" s="552">
        <v>12466847</v>
      </c>
      <c r="F7" s="552">
        <v>1378587</v>
      </c>
      <c r="G7" s="552">
        <v>1196346</v>
      </c>
      <c r="H7" s="552">
        <v>1870541</v>
      </c>
      <c r="I7" s="552">
        <v>11752630</v>
      </c>
      <c r="J7" s="552">
        <v>68929</v>
      </c>
      <c r="K7" s="552">
        <v>59817</v>
      </c>
      <c r="L7" s="552">
        <v>93527</v>
      </c>
      <c r="M7" s="552">
        <v>587632</v>
      </c>
    </row>
    <row r="8" spans="1:13" ht="15.75" thickBot="1" x14ac:dyDescent="0.3">
      <c r="A8" s="551" t="s">
        <v>266</v>
      </c>
      <c r="B8" s="552">
        <v>19670121</v>
      </c>
      <c r="C8" s="552">
        <v>1493969</v>
      </c>
      <c r="D8" s="552">
        <v>18176152</v>
      </c>
      <c r="E8" s="552">
        <v>3115271</v>
      </c>
      <c r="F8" s="552">
        <v>1243250</v>
      </c>
      <c r="G8" s="552">
        <v>1558588</v>
      </c>
      <c r="H8" s="552">
        <v>4806821</v>
      </c>
      <c r="I8" s="552">
        <v>7452222</v>
      </c>
      <c r="J8" s="552">
        <v>62163</v>
      </c>
      <c r="K8" s="552">
        <v>77929</v>
      </c>
      <c r="L8" s="552">
        <v>240341</v>
      </c>
      <c r="M8" s="552">
        <v>372611</v>
      </c>
    </row>
    <row r="9" spans="1:13" ht="15.75" thickBot="1" x14ac:dyDescent="0.3">
      <c r="A9" s="551" t="s">
        <v>267</v>
      </c>
      <c r="B9" s="552">
        <v>131275246</v>
      </c>
      <c r="C9" s="552">
        <v>5756189</v>
      </c>
      <c r="D9" s="552">
        <v>125519057</v>
      </c>
      <c r="E9" s="552">
        <v>59589488</v>
      </c>
      <c r="F9" s="552">
        <v>6575966</v>
      </c>
      <c r="G9" s="552">
        <v>3568012</v>
      </c>
      <c r="H9" s="552">
        <v>4322778</v>
      </c>
      <c r="I9" s="552">
        <v>51462813</v>
      </c>
      <c r="J9" s="552">
        <v>328798</v>
      </c>
      <c r="K9" s="552">
        <v>178401</v>
      </c>
      <c r="L9" s="552">
        <v>216139</v>
      </c>
      <c r="M9" s="552">
        <v>2573141</v>
      </c>
    </row>
    <row r="10" spans="1:13" ht="15.75" thickBot="1" x14ac:dyDescent="0.3">
      <c r="A10" s="551" t="s">
        <v>268</v>
      </c>
      <c r="B10" s="552">
        <v>21237346</v>
      </c>
      <c r="C10" s="552">
        <v>1591652</v>
      </c>
      <c r="D10" s="552">
        <v>19645694</v>
      </c>
      <c r="E10" s="552">
        <v>7317427</v>
      </c>
      <c r="F10" s="552">
        <v>1600563</v>
      </c>
      <c r="G10" s="552">
        <v>1013261</v>
      </c>
      <c r="H10" s="552">
        <v>1659708</v>
      </c>
      <c r="I10" s="552">
        <v>8054735</v>
      </c>
      <c r="J10" s="552">
        <v>80028</v>
      </c>
      <c r="K10" s="552">
        <v>50663</v>
      </c>
      <c r="L10" s="552">
        <v>82985</v>
      </c>
      <c r="M10" s="552">
        <v>402737</v>
      </c>
    </row>
    <row r="11" spans="1:13" ht="15.75" thickBot="1" x14ac:dyDescent="0.3">
      <c r="A11" s="551" t="s">
        <v>269</v>
      </c>
      <c r="B11" s="552">
        <v>15569402</v>
      </c>
      <c r="C11" s="553" t="s">
        <v>4</v>
      </c>
      <c r="D11" s="552">
        <v>15569402</v>
      </c>
      <c r="E11" s="552">
        <v>6118420</v>
      </c>
      <c r="F11" s="552">
        <v>1355845</v>
      </c>
      <c r="G11" s="552">
        <v>436693</v>
      </c>
      <c r="H11" s="552">
        <v>1274989</v>
      </c>
      <c r="I11" s="552">
        <v>6383455</v>
      </c>
      <c r="J11" s="552">
        <v>67792</v>
      </c>
      <c r="K11" s="552">
        <v>21835</v>
      </c>
      <c r="L11" s="552">
        <v>63749</v>
      </c>
      <c r="M11" s="552">
        <v>319173</v>
      </c>
    </row>
    <row r="12" spans="1:13" ht="15.75" thickBot="1" x14ac:dyDescent="0.3">
      <c r="A12" s="551" t="s">
        <v>270</v>
      </c>
      <c r="B12" s="552">
        <v>6501014</v>
      </c>
      <c r="C12" s="552">
        <v>905680</v>
      </c>
      <c r="D12" s="552">
        <v>5595334</v>
      </c>
      <c r="E12" s="552">
        <v>1647666</v>
      </c>
      <c r="F12" s="552">
        <v>418253</v>
      </c>
      <c r="G12" s="552">
        <v>644827</v>
      </c>
      <c r="H12" s="552">
        <v>590501</v>
      </c>
      <c r="I12" s="552">
        <v>2294087</v>
      </c>
      <c r="J12" s="552">
        <v>20913</v>
      </c>
      <c r="K12" s="552">
        <v>32241</v>
      </c>
      <c r="L12" s="552">
        <v>29525</v>
      </c>
      <c r="M12" s="552">
        <v>114704</v>
      </c>
    </row>
    <row r="13" spans="1:13" ht="15.75" thickBot="1" x14ac:dyDescent="0.3">
      <c r="A13" s="551" t="s">
        <v>271</v>
      </c>
      <c r="B13" s="552">
        <v>5678569</v>
      </c>
      <c r="C13" s="552">
        <v>825098</v>
      </c>
      <c r="D13" s="552">
        <v>4853471</v>
      </c>
      <c r="E13" s="552">
        <v>2863548</v>
      </c>
      <c r="F13" s="553" t="s">
        <v>4</v>
      </c>
      <c r="G13" s="553" t="s">
        <v>4</v>
      </c>
      <c r="H13" s="553" t="s">
        <v>4</v>
      </c>
      <c r="I13" s="552">
        <v>1989923</v>
      </c>
      <c r="J13" s="553" t="s">
        <v>4</v>
      </c>
      <c r="K13" s="553" t="s">
        <v>4</v>
      </c>
      <c r="L13" s="553" t="s">
        <v>4</v>
      </c>
      <c r="M13" s="552">
        <v>99496</v>
      </c>
    </row>
    <row r="14" spans="1:13" ht="15.75" thickBot="1" x14ac:dyDescent="0.3">
      <c r="A14" s="551" t="s">
        <v>272</v>
      </c>
      <c r="B14" s="552">
        <v>89360348</v>
      </c>
      <c r="C14" s="552">
        <v>2602532</v>
      </c>
      <c r="D14" s="552">
        <v>86757816</v>
      </c>
      <c r="E14" s="552">
        <v>41228607</v>
      </c>
      <c r="F14" s="552">
        <v>4199831</v>
      </c>
      <c r="G14" s="552">
        <v>1370414</v>
      </c>
      <c r="H14" s="552">
        <v>4388259</v>
      </c>
      <c r="I14" s="552">
        <v>35570705</v>
      </c>
      <c r="J14" s="552">
        <v>209992</v>
      </c>
      <c r="K14" s="552">
        <v>68521</v>
      </c>
      <c r="L14" s="552">
        <v>219413</v>
      </c>
      <c r="M14" s="552">
        <v>1778535</v>
      </c>
    </row>
    <row r="15" spans="1:13" ht="15.75" thickBot="1" x14ac:dyDescent="0.3">
      <c r="A15" s="551" t="s">
        <v>273</v>
      </c>
      <c r="B15" s="552">
        <v>59196948</v>
      </c>
      <c r="C15" s="552">
        <v>1740137</v>
      </c>
      <c r="D15" s="552">
        <v>57456811</v>
      </c>
      <c r="E15" s="552">
        <v>19034926</v>
      </c>
      <c r="F15" s="552">
        <v>3494351</v>
      </c>
      <c r="G15" s="552">
        <v>2492433</v>
      </c>
      <c r="H15" s="552">
        <v>8877808</v>
      </c>
      <c r="I15" s="552">
        <v>23557293</v>
      </c>
      <c r="J15" s="552">
        <v>174718</v>
      </c>
      <c r="K15" s="552">
        <v>124622</v>
      </c>
      <c r="L15" s="552">
        <v>443890</v>
      </c>
      <c r="M15" s="552">
        <v>1177865</v>
      </c>
    </row>
    <row r="16" spans="1:13" ht="15.75" thickBot="1" x14ac:dyDescent="0.3">
      <c r="A16" s="551" t="s">
        <v>274</v>
      </c>
      <c r="B16" s="552">
        <v>6519169</v>
      </c>
      <c r="C16" s="552">
        <v>960464</v>
      </c>
      <c r="D16" s="552">
        <v>5558705</v>
      </c>
      <c r="E16" s="552">
        <v>1922911</v>
      </c>
      <c r="F16" s="552">
        <v>396631</v>
      </c>
      <c r="G16" s="552">
        <v>497278</v>
      </c>
      <c r="H16" s="552">
        <v>462816</v>
      </c>
      <c r="I16" s="552">
        <v>2279069</v>
      </c>
      <c r="J16" s="552">
        <v>19832</v>
      </c>
      <c r="K16" s="552">
        <v>24864</v>
      </c>
      <c r="L16" s="552">
        <v>23141</v>
      </c>
      <c r="M16" s="552">
        <v>113953</v>
      </c>
    </row>
    <row r="17" spans="1:13" ht="15.75" thickBot="1" x14ac:dyDescent="0.3">
      <c r="A17" s="551" t="s">
        <v>275</v>
      </c>
      <c r="B17" s="552">
        <v>9839545</v>
      </c>
      <c r="C17" s="552">
        <v>1710560</v>
      </c>
      <c r="D17" s="552">
        <v>8128985</v>
      </c>
      <c r="E17" s="552">
        <v>1129666</v>
      </c>
      <c r="F17" s="552">
        <v>1485621</v>
      </c>
      <c r="G17" s="552">
        <v>696002</v>
      </c>
      <c r="H17" s="552">
        <v>1484812</v>
      </c>
      <c r="I17" s="552">
        <v>3332884</v>
      </c>
      <c r="J17" s="552">
        <v>74281</v>
      </c>
      <c r="K17" s="552">
        <v>34800</v>
      </c>
      <c r="L17" s="552">
        <v>74241</v>
      </c>
      <c r="M17" s="552">
        <v>166644</v>
      </c>
    </row>
    <row r="18" spans="1:13" ht="15.75" thickBot="1" x14ac:dyDescent="0.3">
      <c r="A18" s="551" t="s">
        <v>276</v>
      </c>
      <c r="B18" s="552">
        <v>51449908</v>
      </c>
      <c r="C18" s="552">
        <v>1525297</v>
      </c>
      <c r="D18" s="552">
        <v>49924611</v>
      </c>
      <c r="E18" s="552">
        <v>21642988</v>
      </c>
      <c r="F18" s="552">
        <v>1747398</v>
      </c>
      <c r="G18" s="552">
        <v>2084449</v>
      </c>
      <c r="H18" s="552">
        <v>3980685</v>
      </c>
      <c r="I18" s="552">
        <v>20469091</v>
      </c>
      <c r="J18" s="552">
        <v>87370</v>
      </c>
      <c r="K18" s="552">
        <v>104222</v>
      </c>
      <c r="L18" s="552">
        <v>199034</v>
      </c>
      <c r="M18" s="552">
        <v>1023455</v>
      </c>
    </row>
    <row r="19" spans="1:13" ht="15.75" thickBot="1" x14ac:dyDescent="0.3">
      <c r="A19" s="551" t="s">
        <v>277</v>
      </c>
      <c r="B19" s="552">
        <v>40214810</v>
      </c>
      <c r="C19" s="553" t="s">
        <v>4</v>
      </c>
      <c r="D19" s="552">
        <v>40214810</v>
      </c>
      <c r="E19" s="552">
        <v>11070769</v>
      </c>
      <c r="F19" s="552">
        <v>3150984</v>
      </c>
      <c r="G19" s="552">
        <v>2619256</v>
      </c>
      <c r="H19" s="552">
        <v>6885729</v>
      </c>
      <c r="I19" s="552">
        <v>16488072</v>
      </c>
      <c r="J19" s="552">
        <v>157549</v>
      </c>
      <c r="K19" s="552">
        <v>130963</v>
      </c>
      <c r="L19" s="552">
        <v>344286</v>
      </c>
      <c r="M19" s="552">
        <v>824404</v>
      </c>
    </row>
    <row r="20" spans="1:13" ht="15.75" thickBot="1" x14ac:dyDescent="0.3">
      <c r="A20" s="551" t="s">
        <v>278</v>
      </c>
      <c r="B20" s="552">
        <v>18593292</v>
      </c>
      <c r="C20" s="552">
        <v>1374817</v>
      </c>
      <c r="D20" s="552">
        <v>17218475</v>
      </c>
      <c r="E20" s="552">
        <v>2427696</v>
      </c>
      <c r="F20" s="552">
        <v>2091294</v>
      </c>
      <c r="G20" s="552">
        <v>1820347</v>
      </c>
      <c r="H20" s="552">
        <v>3819563</v>
      </c>
      <c r="I20" s="552">
        <v>7059575</v>
      </c>
      <c r="J20" s="552">
        <v>104565</v>
      </c>
      <c r="K20" s="552">
        <v>91017</v>
      </c>
      <c r="L20" s="552">
        <v>190978</v>
      </c>
      <c r="M20" s="552">
        <v>352979</v>
      </c>
    </row>
    <row r="21" spans="1:13" ht="15.75" thickBot="1" x14ac:dyDescent="0.3">
      <c r="A21" s="551" t="s">
        <v>279</v>
      </c>
      <c r="B21" s="552">
        <v>18696011</v>
      </c>
      <c r="C21" s="552">
        <v>1384250</v>
      </c>
      <c r="D21" s="552">
        <v>17311761</v>
      </c>
      <c r="E21" s="552">
        <v>4321198</v>
      </c>
      <c r="F21" s="552">
        <v>1065711</v>
      </c>
      <c r="G21" s="552">
        <v>1923727</v>
      </c>
      <c r="H21" s="552">
        <v>2903303</v>
      </c>
      <c r="I21" s="552">
        <v>7097822</v>
      </c>
      <c r="J21" s="552">
        <v>53286</v>
      </c>
      <c r="K21" s="552">
        <v>96186</v>
      </c>
      <c r="L21" s="552">
        <v>145165</v>
      </c>
      <c r="M21" s="552">
        <v>354891</v>
      </c>
    </row>
    <row r="22" spans="1:13" ht="15.75" thickBot="1" x14ac:dyDescent="0.3">
      <c r="A22" s="551" t="s">
        <v>280</v>
      </c>
      <c r="B22" s="552">
        <v>23386266</v>
      </c>
      <c r="C22" s="552">
        <v>1424395</v>
      </c>
      <c r="D22" s="552">
        <v>21961871</v>
      </c>
      <c r="E22" s="552">
        <v>4539263</v>
      </c>
      <c r="F22" s="552">
        <v>864929</v>
      </c>
      <c r="G22" s="552">
        <v>2133051</v>
      </c>
      <c r="H22" s="552">
        <v>5420261</v>
      </c>
      <c r="I22" s="552">
        <v>9004367</v>
      </c>
      <c r="J22" s="552">
        <v>43246</v>
      </c>
      <c r="K22" s="552">
        <v>106653</v>
      </c>
      <c r="L22" s="552">
        <v>271013</v>
      </c>
      <c r="M22" s="552">
        <v>450218</v>
      </c>
    </row>
    <row r="23" spans="1:13" ht="15.75" thickBot="1" x14ac:dyDescent="0.3">
      <c r="A23" s="551" t="s">
        <v>281</v>
      </c>
      <c r="B23" s="552">
        <v>21364517</v>
      </c>
      <c r="C23" s="552">
        <v>1517643</v>
      </c>
      <c r="D23" s="552">
        <v>19846874</v>
      </c>
      <c r="E23" s="552">
        <v>5304329</v>
      </c>
      <c r="F23" s="552">
        <v>1971307</v>
      </c>
      <c r="G23" s="552">
        <v>1078199</v>
      </c>
      <c r="H23" s="552">
        <v>3355821</v>
      </c>
      <c r="I23" s="552">
        <v>8137218</v>
      </c>
      <c r="J23" s="552">
        <v>98565</v>
      </c>
      <c r="K23" s="552">
        <v>53910</v>
      </c>
      <c r="L23" s="552">
        <v>167791</v>
      </c>
      <c r="M23" s="552">
        <v>406861</v>
      </c>
    </row>
    <row r="24" spans="1:13" ht="15.75" thickBot="1" x14ac:dyDescent="0.3">
      <c r="A24" s="551" t="s">
        <v>282</v>
      </c>
      <c r="B24" s="552">
        <v>6047328</v>
      </c>
      <c r="C24" s="552">
        <v>1442741</v>
      </c>
      <c r="D24" s="552">
        <v>4604587</v>
      </c>
      <c r="E24" s="552">
        <v>409504</v>
      </c>
      <c r="F24" s="552">
        <v>321356</v>
      </c>
      <c r="G24" s="552">
        <v>261351</v>
      </c>
      <c r="H24" s="552">
        <v>1724495</v>
      </c>
      <c r="I24" s="552">
        <v>1887881</v>
      </c>
      <c r="J24" s="552">
        <v>16068</v>
      </c>
      <c r="K24" s="552">
        <v>13068</v>
      </c>
      <c r="L24" s="552">
        <v>86225</v>
      </c>
      <c r="M24" s="552">
        <v>94394</v>
      </c>
    </row>
    <row r="25" spans="1:13" ht="15.75" thickBot="1" x14ac:dyDescent="0.3">
      <c r="A25" s="551" t="s">
        <v>283</v>
      </c>
      <c r="B25" s="552">
        <v>21675025</v>
      </c>
      <c r="C25" s="552">
        <v>1123620</v>
      </c>
      <c r="D25" s="552">
        <v>20551405</v>
      </c>
      <c r="E25" s="552">
        <v>8687520</v>
      </c>
      <c r="F25" s="552">
        <v>1053966</v>
      </c>
      <c r="G25" s="552">
        <v>624054</v>
      </c>
      <c r="H25" s="552">
        <v>1759789</v>
      </c>
      <c r="I25" s="552">
        <v>8426076</v>
      </c>
      <c r="J25" s="552">
        <v>52698</v>
      </c>
      <c r="K25" s="552">
        <v>31203</v>
      </c>
      <c r="L25" s="552">
        <v>87989</v>
      </c>
      <c r="M25" s="552">
        <v>421304</v>
      </c>
    </row>
    <row r="26" spans="1:13" ht="15.75" thickBot="1" x14ac:dyDescent="0.3">
      <c r="A26" s="551" t="s">
        <v>284</v>
      </c>
      <c r="B26" s="552">
        <v>20994384</v>
      </c>
      <c r="C26" s="552">
        <v>1186729</v>
      </c>
      <c r="D26" s="552">
        <v>19807655</v>
      </c>
      <c r="E26" s="552">
        <v>9720212</v>
      </c>
      <c r="F26" s="552">
        <v>679207</v>
      </c>
      <c r="G26" s="552">
        <v>259921</v>
      </c>
      <c r="H26" s="552">
        <v>1027176</v>
      </c>
      <c r="I26" s="552">
        <v>8121139</v>
      </c>
      <c r="J26" s="552">
        <v>33960</v>
      </c>
      <c r="K26" s="552">
        <v>12996</v>
      </c>
      <c r="L26" s="552">
        <v>51359</v>
      </c>
      <c r="M26" s="552">
        <v>406057</v>
      </c>
    </row>
    <row r="27" spans="1:13" ht="15.75" thickBot="1" x14ac:dyDescent="0.3">
      <c r="A27" s="551" t="s">
        <v>285</v>
      </c>
      <c r="B27" s="552">
        <v>47249531</v>
      </c>
      <c r="C27" s="552">
        <v>2853955</v>
      </c>
      <c r="D27" s="552">
        <v>44395576</v>
      </c>
      <c r="E27" s="552">
        <v>14501632</v>
      </c>
      <c r="F27" s="552">
        <v>2805049</v>
      </c>
      <c r="G27" s="552">
        <v>1820803</v>
      </c>
      <c r="H27" s="552">
        <v>7065906</v>
      </c>
      <c r="I27" s="552">
        <v>18202186</v>
      </c>
      <c r="J27" s="552">
        <v>140252</v>
      </c>
      <c r="K27" s="552">
        <v>91040</v>
      </c>
      <c r="L27" s="552">
        <v>353295</v>
      </c>
      <c r="M27" s="552">
        <v>910109</v>
      </c>
    </row>
    <row r="28" spans="1:13" ht="15.75" thickBot="1" x14ac:dyDescent="0.3">
      <c r="A28" s="551" t="s">
        <v>286</v>
      </c>
      <c r="B28" s="552">
        <v>29898177</v>
      </c>
      <c r="C28" s="552">
        <v>2416048</v>
      </c>
      <c r="D28" s="552">
        <v>27482129</v>
      </c>
      <c r="E28" s="552">
        <v>8420038</v>
      </c>
      <c r="F28" s="552">
        <v>1154096</v>
      </c>
      <c r="G28" s="552">
        <v>1965845</v>
      </c>
      <c r="H28" s="552">
        <v>4674477</v>
      </c>
      <c r="I28" s="552">
        <v>11267673</v>
      </c>
      <c r="J28" s="552">
        <v>57705</v>
      </c>
      <c r="K28" s="552">
        <v>98292</v>
      </c>
      <c r="L28" s="552">
        <v>233724</v>
      </c>
      <c r="M28" s="552">
        <v>563384</v>
      </c>
    </row>
    <row r="29" spans="1:13" ht="15.75" thickBot="1" x14ac:dyDescent="0.3">
      <c r="A29" s="551" t="s">
        <v>287</v>
      </c>
      <c r="B29" s="552">
        <v>19011300</v>
      </c>
      <c r="C29" s="552">
        <v>1361924</v>
      </c>
      <c r="D29" s="552">
        <v>17649376</v>
      </c>
      <c r="E29" s="552">
        <v>2562652</v>
      </c>
      <c r="F29" s="552">
        <v>465136</v>
      </c>
      <c r="G29" s="552">
        <v>1792500</v>
      </c>
      <c r="H29" s="552">
        <v>5592844</v>
      </c>
      <c r="I29" s="552">
        <v>7236244</v>
      </c>
      <c r="J29" s="552">
        <v>23257</v>
      </c>
      <c r="K29" s="552">
        <v>89625</v>
      </c>
      <c r="L29" s="552">
        <v>279642</v>
      </c>
      <c r="M29" s="552">
        <v>361812</v>
      </c>
    </row>
    <row r="30" spans="1:13" ht="15.75" thickBot="1" x14ac:dyDescent="0.3">
      <c r="A30" s="551" t="s">
        <v>288</v>
      </c>
      <c r="B30" s="552">
        <v>35064046</v>
      </c>
      <c r="C30" s="552">
        <v>1663399</v>
      </c>
      <c r="D30" s="552">
        <v>33400647</v>
      </c>
      <c r="E30" s="552">
        <v>9652745</v>
      </c>
      <c r="F30" s="552">
        <v>1606280</v>
      </c>
      <c r="G30" s="552">
        <v>2298507</v>
      </c>
      <c r="H30" s="552">
        <v>6148850</v>
      </c>
      <c r="I30" s="552">
        <v>13694265</v>
      </c>
      <c r="J30" s="552">
        <v>80314</v>
      </c>
      <c r="K30" s="552">
        <v>114925</v>
      </c>
      <c r="L30" s="552">
        <v>307443</v>
      </c>
      <c r="M30" s="552">
        <v>684713</v>
      </c>
    </row>
    <row r="31" spans="1:13" ht="15.75" thickBot="1" x14ac:dyDescent="0.3">
      <c r="A31" s="551" t="s">
        <v>289</v>
      </c>
      <c r="B31" s="552">
        <v>10550919</v>
      </c>
      <c r="C31" s="552">
        <v>1606705</v>
      </c>
      <c r="D31" s="552">
        <v>8944214</v>
      </c>
      <c r="E31" s="553" t="s">
        <v>4</v>
      </c>
      <c r="F31" s="552">
        <v>1924729</v>
      </c>
      <c r="G31" s="552">
        <v>851527</v>
      </c>
      <c r="H31" s="552">
        <v>2500830</v>
      </c>
      <c r="I31" s="552">
        <v>3667128</v>
      </c>
      <c r="J31" s="552">
        <v>96236</v>
      </c>
      <c r="K31" s="552">
        <v>42576</v>
      </c>
      <c r="L31" s="552">
        <v>125042</v>
      </c>
      <c r="M31" s="552">
        <v>183356</v>
      </c>
    </row>
    <row r="32" spans="1:13" ht="15.75" thickBot="1" x14ac:dyDescent="0.3">
      <c r="A32" s="551" t="s">
        <v>290</v>
      </c>
      <c r="B32" s="552">
        <v>12122216</v>
      </c>
      <c r="C32" s="552">
        <v>1217387</v>
      </c>
      <c r="D32" s="552">
        <v>10904829</v>
      </c>
      <c r="E32" s="552">
        <v>3418733</v>
      </c>
      <c r="F32" s="552">
        <v>236932</v>
      </c>
      <c r="G32" s="552">
        <v>967335</v>
      </c>
      <c r="H32" s="552">
        <v>1810849</v>
      </c>
      <c r="I32" s="552">
        <v>4470980</v>
      </c>
      <c r="J32" s="552">
        <v>11847</v>
      </c>
      <c r="K32" s="552">
        <v>48367</v>
      </c>
      <c r="L32" s="552">
        <v>90542</v>
      </c>
      <c r="M32" s="552">
        <v>223549</v>
      </c>
    </row>
    <row r="33" spans="1:13" ht="15.75" thickBot="1" x14ac:dyDescent="0.3">
      <c r="A33" s="551" t="s">
        <v>291</v>
      </c>
      <c r="B33" s="552">
        <v>11187219</v>
      </c>
      <c r="C33" s="552">
        <v>1357950</v>
      </c>
      <c r="D33" s="552">
        <v>9829269</v>
      </c>
      <c r="E33" s="552">
        <v>5058622</v>
      </c>
      <c r="F33" s="552">
        <v>115529</v>
      </c>
      <c r="G33" s="552">
        <v>274193</v>
      </c>
      <c r="H33" s="552">
        <v>350925</v>
      </c>
      <c r="I33" s="552">
        <v>4030000</v>
      </c>
      <c r="J33" s="552">
        <v>5776</v>
      </c>
      <c r="K33" s="552">
        <v>13710</v>
      </c>
      <c r="L33" s="552">
        <v>17546</v>
      </c>
      <c r="M33" s="552">
        <v>201500</v>
      </c>
    </row>
    <row r="34" spans="1:13" ht="15.75" thickBot="1" x14ac:dyDescent="0.3">
      <c r="A34" s="551" t="s">
        <v>292</v>
      </c>
      <c r="B34" s="552">
        <v>6842511</v>
      </c>
      <c r="C34" s="552">
        <v>1267944</v>
      </c>
      <c r="D34" s="552">
        <v>5574567</v>
      </c>
      <c r="E34" s="552">
        <v>757549</v>
      </c>
      <c r="F34" s="552">
        <v>696942</v>
      </c>
      <c r="G34" s="552">
        <v>448621</v>
      </c>
      <c r="H34" s="552">
        <v>1385883</v>
      </c>
      <c r="I34" s="552">
        <v>2285572</v>
      </c>
      <c r="J34" s="552">
        <v>34847</v>
      </c>
      <c r="K34" s="552">
        <v>22431</v>
      </c>
      <c r="L34" s="552">
        <v>69294</v>
      </c>
      <c r="M34" s="552">
        <v>114279</v>
      </c>
    </row>
    <row r="35" spans="1:13" ht="15.75" thickBot="1" x14ac:dyDescent="0.3">
      <c r="A35" s="551" t="s">
        <v>293</v>
      </c>
      <c r="B35" s="552">
        <v>31873446</v>
      </c>
      <c r="C35" s="552">
        <v>1226757</v>
      </c>
      <c r="D35" s="552">
        <v>30646689</v>
      </c>
      <c r="E35" s="552">
        <v>16307697</v>
      </c>
      <c r="F35" s="552">
        <v>169790</v>
      </c>
      <c r="G35" s="552">
        <v>466309</v>
      </c>
      <c r="H35" s="552">
        <v>1137751</v>
      </c>
      <c r="I35" s="552">
        <v>12565142</v>
      </c>
      <c r="J35" s="552">
        <v>8490</v>
      </c>
      <c r="K35" s="552">
        <v>23315</v>
      </c>
      <c r="L35" s="552">
        <v>56888</v>
      </c>
      <c r="M35" s="552">
        <v>628257</v>
      </c>
    </row>
    <row r="36" spans="1:13" ht="15.75" thickBot="1" x14ac:dyDescent="0.3">
      <c r="A36" s="551" t="s">
        <v>294</v>
      </c>
      <c r="B36" s="552">
        <v>13107420</v>
      </c>
      <c r="C36" s="552">
        <v>1429831</v>
      </c>
      <c r="D36" s="552">
        <v>11677589</v>
      </c>
      <c r="E36" s="552">
        <v>2605201</v>
      </c>
      <c r="F36" s="552">
        <v>1102050</v>
      </c>
      <c r="G36" s="552">
        <v>1412694</v>
      </c>
      <c r="H36" s="552">
        <v>1769833</v>
      </c>
      <c r="I36" s="552">
        <v>4787811</v>
      </c>
      <c r="J36" s="552">
        <v>55103</v>
      </c>
      <c r="K36" s="552">
        <v>70635</v>
      </c>
      <c r="L36" s="552">
        <v>88492</v>
      </c>
      <c r="M36" s="552">
        <v>239391</v>
      </c>
    </row>
    <row r="37" spans="1:13" ht="15.75" thickBot="1" x14ac:dyDescent="0.3">
      <c r="A37" s="551" t="s">
        <v>295</v>
      </c>
      <c r="B37" s="552">
        <v>50951094</v>
      </c>
      <c r="C37" s="552">
        <v>2204556</v>
      </c>
      <c r="D37" s="552">
        <v>48746538</v>
      </c>
      <c r="E37" s="552">
        <v>22693782</v>
      </c>
      <c r="F37" s="552">
        <v>1190128</v>
      </c>
      <c r="G37" s="552">
        <v>1179285</v>
      </c>
      <c r="H37" s="552">
        <v>3697262</v>
      </c>
      <c r="I37" s="552">
        <v>19986081</v>
      </c>
      <c r="J37" s="552">
        <v>59506</v>
      </c>
      <c r="K37" s="552">
        <v>58964</v>
      </c>
      <c r="L37" s="552">
        <v>184863</v>
      </c>
      <c r="M37" s="552">
        <v>999304</v>
      </c>
    </row>
    <row r="38" spans="1:13" ht="15.75" thickBot="1" x14ac:dyDescent="0.3">
      <c r="A38" s="551" t="s">
        <v>296</v>
      </c>
      <c r="B38" s="552">
        <v>41781283</v>
      </c>
      <c r="C38" s="552">
        <v>1613560</v>
      </c>
      <c r="D38" s="552">
        <v>40167723</v>
      </c>
      <c r="E38" s="552">
        <v>11332316</v>
      </c>
      <c r="F38" s="552">
        <v>2137077</v>
      </c>
      <c r="G38" s="552">
        <v>2264203</v>
      </c>
      <c r="H38" s="552">
        <v>7965361</v>
      </c>
      <c r="I38" s="552">
        <v>16468766</v>
      </c>
      <c r="J38" s="552">
        <v>106854</v>
      </c>
      <c r="K38" s="552">
        <v>113210</v>
      </c>
      <c r="L38" s="552">
        <v>398268</v>
      </c>
      <c r="M38" s="552">
        <v>823438</v>
      </c>
    </row>
    <row r="39" spans="1:13" ht="15.75" thickBot="1" x14ac:dyDescent="0.3">
      <c r="A39" s="551" t="s">
        <v>297</v>
      </c>
      <c r="B39" s="552">
        <v>7689432</v>
      </c>
      <c r="C39" s="552">
        <v>1131881</v>
      </c>
      <c r="D39" s="552">
        <v>6557551</v>
      </c>
      <c r="E39" s="552">
        <v>833006</v>
      </c>
      <c r="F39" s="552">
        <v>1034033</v>
      </c>
      <c r="G39" s="552">
        <v>491740</v>
      </c>
      <c r="H39" s="552">
        <v>1510176</v>
      </c>
      <c r="I39" s="552">
        <v>2688596</v>
      </c>
      <c r="J39" s="552">
        <v>51702</v>
      </c>
      <c r="K39" s="552">
        <v>24587</v>
      </c>
      <c r="L39" s="552">
        <v>75509</v>
      </c>
      <c r="M39" s="552">
        <v>134430</v>
      </c>
    </row>
    <row r="40" spans="1:13" ht="15.75" thickBot="1" x14ac:dyDescent="0.3">
      <c r="A40" s="551" t="s">
        <v>298</v>
      </c>
      <c r="B40" s="552">
        <v>50130292</v>
      </c>
      <c r="C40" s="552">
        <v>1671851</v>
      </c>
      <c r="D40" s="552">
        <v>48458441</v>
      </c>
      <c r="E40" s="552">
        <v>16827222</v>
      </c>
      <c r="F40" s="552">
        <v>1764835</v>
      </c>
      <c r="G40" s="552">
        <v>3116578</v>
      </c>
      <c r="H40" s="552">
        <v>6881845</v>
      </c>
      <c r="I40" s="552">
        <v>19867961</v>
      </c>
      <c r="J40" s="552">
        <v>88242</v>
      </c>
      <c r="K40" s="552">
        <v>155829</v>
      </c>
      <c r="L40" s="552">
        <v>344092</v>
      </c>
      <c r="M40" s="552">
        <v>993398</v>
      </c>
    </row>
    <row r="41" spans="1:13" ht="15.75" thickBot="1" x14ac:dyDescent="0.3">
      <c r="A41" s="551" t="s">
        <v>299</v>
      </c>
      <c r="B41" s="552">
        <v>25577113</v>
      </c>
      <c r="C41" s="552">
        <v>1787083</v>
      </c>
      <c r="D41" s="552">
        <v>23790030</v>
      </c>
      <c r="E41" s="552">
        <v>6044621</v>
      </c>
      <c r="F41" s="552">
        <v>920509</v>
      </c>
      <c r="G41" s="552">
        <v>2022846</v>
      </c>
      <c r="H41" s="552">
        <v>5048142</v>
      </c>
      <c r="I41" s="552">
        <v>9753912</v>
      </c>
      <c r="J41" s="552">
        <v>46025</v>
      </c>
      <c r="K41" s="552">
        <v>101142</v>
      </c>
      <c r="L41" s="552">
        <v>252407</v>
      </c>
      <c r="M41" s="552">
        <v>487696</v>
      </c>
    </row>
    <row r="42" spans="1:13" ht="15.75" thickBot="1" x14ac:dyDescent="0.3">
      <c r="A42" s="551" t="s">
        <v>300</v>
      </c>
      <c r="B42" s="552">
        <v>16278615</v>
      </c>
      <c r="C42" s="552">
        <v>1610153</v>
      </c>
      <c r="D42" s="552">
        <v>14668462</v>
      </c>
      <c r="E42" s="552">
        <v>4530386</v>
      </c>
      <c r="F42" s="552">
        <v>951166</v>
      </c>
      <c r="G42" s="552">
        <v>1433373</v>
      </c>
      <c r="H42" s="552">
        <v>1739468</v>
      </c>
      <c r="I42" s="552">
        <v>6014069</v>
      </c>
      <c r="J42" s="552">
        <v>47558</v>
      </c>
      <c r="K42" s="552">
        <v>71669</v>
      </c>
      <c r="L42" s="552">
        <v>86973</v>
      </c>
      <c r="M42" s="552">
        <v>300703</v>
      </c>
    </row>
    <row r="43" spans="1:13" ht="15.75" thickBot="1" x14ac:dyDescent="0.3">
      <c r="A43" s="551" t="s">
        <v>301</v>
      </c>
      <c r="B43" s="552">
        <v>49318705</v>
      </c>
      <c r="C43" s="552">
        <v>1991266</v>
      </c>
      <c r="D43" s="552">
        <v>47327439</v>
      </c>
      <c r="E43" s="552">
        <v>17392848</v>
      </c>
      <c r="F43" s="552">
        <v>1518105</v>
      </c>
      <c r="G43" s="552">
        <v>2338964</v>
      </c>
      <c r="H43" s="552">
        <v>6673272</v>
      </c>
      <c r="I43" s="552">
        <v>19404250</v>
      </c>
      <c r="J43" s="552">
        <v>75905</v>
      </c>
      <c r="K43" s="552">
        <v>116948</v>
      </c>
      <c r="L43" s="552">
        <v>333664</v>
      </c>
      <c r="M43" s="552">
        <v>970213</v>
      </c>
    </row>
    <row r="44" spans="1:13" ht="15.75" thickBot="1" x14ac:dyDescent="0.3">
      <c r="A44" s="551" t="s">
        <v>302</v>
      </c>
      <c r="B44" s="552">
        <v>5684782</v>
      </c>
      <c r="C44" s="552">
        <v>865034</v>
      </c>
      <c r="D44" s="552">
        <v>4819748</v>
      </c>
      <c r="E44" s="552">
        <v>2518006</v>
      </c>
      <c r="F44" s="553" t="s">
        <v>4</v>
      </c>
      <c r="G44" s="552">
        <v>59942</v>
      </c>
      <c r="H44" s="552">
        <v>265703</v>
      </c>
      <c r="I44" s="552">
        <v>1976097</v>
      </c>
      <c r="J44" s="553" t="s">
        <v>4</v>
      </c>
      <c r="K44" s="552">
        <v>2997</v>
      </c>
      <c r="L44" s="552">
        <v>13285</v>
      </c>
      <c r="M44" s="552">
        <v>98805</v>
      </c>
    </row>
    <row r="45" spans="1:13" ht="15.75" thickBot="1" x14ac:dyDescent="0.3">
      <c r="A45" s="551" t="s">
        <v>303</v>
      </c>
      <c r="B45" s="552">
        <v>28273478</v>
      </c>
      <c r="C45" s="552">
        <v>1211220</v>
      </c>
      <c r="D45" s="552">
        <v>27062258</v>
      </c>
      <c r="E45" s="552">
        <v>7131365</v>
      </c>
      <c r="F45" s="552">
        <v>2362737</v>
      </c>
      <c r="G45" s="552">
        <v>1260412</v>
      </c>
      <c r="H45" s="552">
        <v>5212218</v>
      </c>
      <c r="I45" s="552">
        <v>11095526</v>
      </c>
      <c r="J45" s="552">
        <v>118137</v>
      </c>
      <c r="K45" s="552">
        <v>63021</v>
      </c>
      <c r="L45" s="552">
        <v>260611</v>
      </c>
      <c r="M45" s="552">
        <v>554776</v>
      </c>
    </row>
    <row r="46" spans="1:13" ht="15.75" thickBot="1" x14ac:dyDescent="0.3">
      <c r="A46" s="551" t="s">
        <v>304</v>
      </c>
      <c r="B46" s="552">
        <v>9536439</v>
      </c>
      <c r="C46" s="552">
        <v>1137193</v>
      </c>
      <c r="D46" s="552">
        <v>8399246</v>
      </c>
      <c r="E46" s="553" t="s">
        <v>4</v>
      </c>
      <c r="F46" s="552">
        <v>1604247</v>
      </c>
      <c r="G46" s="552">
        <v>1208263</v>
      </c>
      <c r="H46" s="552">
        <v>2143045</v>
      </c>
      <c r="I46" s="552">
        <v>3443691</v>
      </c>
      <c r="J46" s="552">
        <v>80212</v>
      </c>
      <c r="K46" s="552">
        <v>60413</v>
      </c>
      <c r="L46" s="552">
        <v>107152</v>
      </c>
      <c r="M46" s="552">
        <v>172185</v>
      </c>
    </row>
    <row r="47" spans="1:13" ht="15.75" thickBot="1" x14ac:dyDescent="0.3">
      <c r="A47" s="551" t="s">
        <v>305</v>
      </c>
      <c r="B47" s="552">
        <v>32894432</v>
      </c>
      <c r="C47" s="552">
        <v>1640613</v>
      </c>
      <c r="D47" s="552">
        <v>31253819</v>
      </c>
      <c r="E47" s="552">
        <v>8350250</v>
      </c>
      <c r="F47" s="552">
        <v>1906247</v>
      </c>
      <c r="G47" s="552">
        <v>1920065</v>
      </c>
      <c r="H47" s="552">
        <v>6263191</v>
      </c>
      <c r="I47" s="552">
        <v>12814066</v>
      </c>
      <c r="J47" s="552">
        <v>95312</v>
      </c>
      <c r="K47" s="552">
        <v>96003</v>
      </c>
      <c r="L47" s="552">
        <v>313160</v>
      </c>
      <c r="M47" s="552">
        <v>640703</v>
      </c>
    </row>
    <row r="48" spans="1:13" ht="15.75" thickBot="1" x14ac:dyDescent="0.3">
      <c r="A48" s="551" t="s">
        <v>306</v>
      </c>
      <c r="B48" s="552">
        <v>141326626</v>
      </c>
      <c r="C48" s="552">
        <v>3994822</v>
      </c>
      <c r="D48" s="552">
        <v>137331804</v>
      </c>
      <c r="E48" s="552">
        <v>55814872</v>
      </c>
      <c r="F48" s="552">
        <v>6113985</v>
      </c>
      <c r="G48" s="552">
        <v>5831377</v>
      </c>
      <c r="H48" s="552">
        <v>13265530</v>
      </c>
      <c r="I48" s="552">
        <v>56306040</v>
      </c>
      <c r="J48" s="552">
        <v>305699</v>
      </c>
      <c r="K48" s="552">
        <v>291569</v>
      </c>
      <c r="L48" s="552">
        <v>663277</v>
      </c>
      <c r="M48" s="552">
        <v>2815302</v>
      </c>
    </row>
    <row r="49" spans="1:13" ht="15.75" thickBot="1" x14ac:dyDescent="0.3">
      <c r="A49" s="551" t="s">
        <v>307</v>
      </c>
      <c r="B49" s="552">
        <v>11658328</v>
      </c>
      <c r="C49" s="552">
        <v>1561852</v>
      </c>
      <c r="D49" s="552">
        <v>10096476</v>
      </c>
      <c r="E49" s="552">
        <v>4326192</v>
      </c>
      <c r="F49" s="552">
        <v>451621</v>
      </c>
      <c r="G49" s="552">
        <v>570395</v>
      </c>
      <c r="H49" s="552">
        <v>608713</v>
      </c>
      <c r="I49" s="552">
        <v>4139555</v>
      </c>
      <c r="J49" s="552">
        <v>22581</v>
      </c>
      <c r="K49" s="552">
        <v>28520</v>
      </c>
      <c r="L49" s="552">
        <v>30436</v>
      </c>
      <c r="M49" s="552">
        <v>206978</v>
      </c>
    </row>
    <row r="50" spans="1:13" ht="15.75" thickBot="1" x14ac:dyDescent="0.3">
      <c r="A50" s="551" t="s">
        <v>308</v>
      </c>
      <c r="B50" s="552">
        <v>5636101</v>
      </c>
      <c r="C50" s="552">
        <v>1028010</v>
      </c>
      <c r="D50" s="552">
        <v>4608091</v>
      </c>
      <c r="E50" s="553" t="s">
        <v>4</v>
      </c>
      <c r="F50" s="552">
        <v>499011</v>
      </c>
      <c r="G50" s="552">
        <v>422273</v>
      </c>
      <c r="H50" s="552">
        <v>1797490</v>
      </c>
      <c r="I50" s="552">
        <v>1889317</v>
      </c>
      <c r="J50" s="552">
        <v>24951</v>
      </c>
      <c r="K50" s="552">
        <v>21114</v>
      </c>
      <c r="L50" s="552">
        <v>89875</v>
      </c>
      <c r="M50" s="552">
        <v>94466</v>
      </c>
    </row>
    <row r="51" spans="1:13" ht="15.75" thickBot="1" x14ac:dyDescent="0.3">
      <c r="A51" s="551" t="s">
        <v>309</v>
      </c>
      <c r="B51" s="552">
        <v>39219645</v>
      </c>
      <c r="C51" s="552">
        <v>1527161</v>
      </c>
      <c r="D51" s="552">
        <v>37692484</v>
      </c>
      <c r="E51" s="552">
        <v>13539099</v>
      </c>
      <c r="F51" s="552">
        <v>2085497</v>
      </c>
      <c r="G51" s="552">
        <v>1128437</v>
      </c>
      <c r="H51" s="552">
        <v>5485533</v>
      </c>
      <c r="I51" s="552">
        <v>15453918</v>
      </c>
      <c r="J51" s="552">
        <v>104275</v>
      </c>
      <c r="K51" s="552">
        <v>56422</v>
      </c>
      <c r="L51" s="552">
        <v>274277</v>
      </c>
      <c r="M51" s="552">
        <v>772696</v>
      </c>
    </row>
    <row r="52" spans="1:13" ht="15.75" thickBot="1" x14ac:dyDescent="0.3">
      <c r="A52" s="551" t="s">
        <v>310</v>
      </c>
      <c r="B52" s="552">
        <v>22391302</v>
      </c>
      <c r="C52" s="552">
        <v>1886270</v>
      </c>
      <c r="D52" s="552">
        <v>20505032</v>
      </c>
      <c r="E52" s="552">
        <v>8013625</v>
      </c>
      <c r="F52" s="552">
        <v>1107809</v>
      </c>
      <c r="G52" s="552">
        <v>946290</v>
      </c>
      <c r="H52" s="552">
        <v>2030245</v>
      </c>
      <c r="I52" s="552">
        <v>8407063</v>
      </c>
      <c r="J52" s="552">
        <v>55390</v>
      </c>
      <c r="K52" s="552">
        <v>47315</v>
      </c>
      <c r="L52" s="552">
        <v>101512</v>
      </c>
      <c r="M52" s="552">
        <v>420353</v>
      </c>
    </row>
    <row r="53" spans="1:13" ht="15.75" thickBot="1" x14ac:dyDescent="0.3">
      <c r="A53" s="551" t="s">
        <v>311</v>
      </c>
      <c r="B53" s="552">
        <v>12429900</v>
      </c>
      <c r="C53" s="552">
        <v>1311075</v>
      </c>
      <c r="D53" s="552">
        <v>11118825</v>
      </c>
      <c r="E53" s="552">
        <v>413963</v>
      </c>
      <c r="F53" s="552">
        <v>1739804</v>
      </c>
      <c r="G53" s="552">
        <v>722922</v>
      </c>
      <c r="H53" s="552">
        <v>3683418</v>
      </c>
      <c r="I53" s="552">
        <v>4558718</v>
      </c>
      <c r="J53" s="552">
        <v>86990</v>
      </c>
      <c r="K53" s="552">
        <v>36146</v>
      </c>
      <c r="L53" s="552">
        <v>184171</v>
      </c>
      <c r="M53" s="552">
        <v>227936</v>
      </c>
    </row>
    <row r="54" spans="1:13" ht="15.75" thickBot="1" x14ac:dyDescent="0.3">
      <c r="A54" s="551" t="s">
        <v>312</v>
      </c>
      <c r="B54" s="552">
        <v>33943877</v>
      </c>
      <c r="C54" s="552">
        <v>2167754</v>
      </c>
      <c r="D54" s="552">
        <v>31776123</v>
      </c>
      <c r="E54" s="552">
        <v>7079623</v>
      </c>
      <c r="F54" s="552">
        <v>2818095</v>
      </c>
      <c r="G54" s="552">
        <v>2578057</v>
      </c>
      <c r="H54" s="552">
        <v>6272138</v>
      </c>
      <c r="I54" s="552">
        <v>13028210</v>
      </c>
      <c r="J54" s="552">
        <v>140905</v>
      </c>
      <c r="K54" s="552">
        <v>128903</v>
      </c>
      <c r="L54" s="552">
        <v>313607</v>
      </c>
      <c r="M54" s="552">
        <v>651411</v>
      </c>
    </row>
    <row r="55" spans="1:13" ht="15.75" thickBot="1" x14ac:dyDescent="0.3">
      <c r="A55" s="551" t="s">
        <v>313</v>
      </c>
      <c r="B55" s="552">
        <v>6516129</v>
      </c>
      <c r="C55" s="552">
        <v>1474476</v>
      </c>
      <c r="D55" s="552">
        <v>5041653</v>
      </c>
      <c r="E55" s="553" t="s">
        <v>4</v>
      </c>
      <c r="F55" s="552">
        <v>758022</v>
      </c>
      <c r="G55" s="552">
        <v>1038245</v>
      </c>
      <c r="H55" s="552">
        <v>1178308</v>
      </c>
      <c r="I55" s="552">
        <v>2067078</v>
      </c>
      <c r="J55" s="552">
        <v>37901</v>
      </c>
      <c r="K55" s="552">
        <v>51912</v>
      </c>
      <c r="L55" s="552">
        <v>58915</v>
      </c>
      <c r="M55" s="552">
        <v>103354</v>
      </c>
    </row>
    <row r="57" spans="1:13" x14ac:dyDescent="0.25">
      <c r="A57" t="s">
        <v>260</v>
      </c>
    </row>
  </sheetData>
  <mergeCells count="3">
    <mergeCell ref="A1:A4"/>
    <mergeCell ref="E1:H3"/>
    <mergeCell ref="J1:M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Write out State name 2025</vt:lpstr>
      <vt:lpstr>Example</vt:lpstr>
      <vt:lpstr>Project Type</vt:lpstr>
      <vt:lpstr>TA Funding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Douwes, Christopher (FHWA)</dc:creator>
  <cp:lastModifiedBy>Coley, Addison (FHWA)</cp:lastModifiedBy>
  <cp:lastPrinted>2024-10-18T11:00:54Z</cp:lastPrinted>
  <dcterms:created xsi:type="dcterms:W3CDTF">2024-04-24T12:35:24Z</dcterms:created>
  <dcterms:modified xsi:type="dcterms:W3CDTF">2026-01-29T16:00:27Z</dcterms:modified>
</cp:coreProperties>
</file>