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 codeName="{DD97A8EA-9A9A-E61F-A557-7D5A7D7259C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dagcc-my.sharepoint.com/personal/talina_yarbro_usda_gov/Documents/Desktop/"/>
    </mc:Choice>
  </mc:AlternateContent>
  <xr:revisionPtr revIDLastSave="1" documentId="8_{E549151C-BE4D-4C37-BB60-30AD165C4B2A}" xr6:coauthVersionLast="47" xr6:coauthVersionMax="47" xr10:uidLastSave="{275FF65E-6975-48D4-A7AD-E7204D79E7BF}"/>
  <workbookProtection workbookPassword="CA59" lockStructure="1"/>
  <bookViews>
    <workbookView xWindow="-120" yWindow="-120" windowWidth="19440" windowHeight="10320" xr2:uid="{00000000-000D-0000-FFFF-FFFF00000000}"/>
  </bookViews>
  <sheets>
    <sheet name="Sheet1" sheetId="19" r:id="rId1"/>
  </sheets>
  <definedNames>
    <definedName name="_xlnm.Print_Area" localSheetId="0">Sheet1!$A$1:$R$43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19" l="1"/>
  <c r="K40" i="19"/>
  <c r="K38" i="19"/>
  <c r="K37" i="19"/>
  <c r="J38" i="19"/>
  <c r="M38" i="19" s="1"/>
  <c r="J39" i="19"/>
  <c r="M39" i="19" s="1"/>
  <c r="R39" i="19" s="1"/>
  <c r="J40" i="19"/>
  <c r="J37" i="19"/>
  <c r="R37" i="19" s="1"/>
  <c r="J41" i="19" l="1"/>
  <c r="R38" i="19"/>
  <c r="M40" i="19"/>
  <c r="R40" i="19" s="1"/>
  <c r="R41" i="19" s="1"/>
  <c r="M41" i="19" l="1"/>
  <c r="K36" i="19"/>
  <c r="J36" i="19"/>
  <c r="M36" i="19" s="1"/>
  <c r="H35" i="19"/>
  <c r="J35" i="19" s="1"/>
  <c r="M35" i="19" s="1"/>
  <c r="H34" i="19"/>
  <c r="J34" i="19" s="1"/>
  <c r="M34" i="19" s="1"/>
  <c r="H33" i="19"/>
  <c r="J33" i="19" s="1"/>
  <c r="M33" i="19" s="1"/>
  <c r="K32" i="19"/>
  <c r="H32" i="19"/>
  <c r="J32" i="19" s="1"/>
  <c r="K31" i="19"/>
  <c r="H31" i="19"/>
  <c r="J31" i="19" s="1"/>
  <c r="M31" i="19" s="1"/>
  <c r="H30" i="19"/>
  <c r="J30" i="19" s="1"/>
  <c r="M30" i="19" s="1"/>
  <c r="K29" i="19"/>
  <c r="J29" i="19"/>
  <c r="K28" i="19"/>
  <c r="J28" i="19"/>
  <c r="J27" i="19"/>
  <c r="M27" i="19" s="1"/>
  <c r="R36" i="19" l="1"/>
  <c r="S36" i="19"/>
  <c r="R34" i="19"/>
  <c r="S34" i="19"/>
  <c r="R30" i="19"/>
  <c r="S30" i="19"/>
  <c r="R33" i="19"/>
  <c r="S33" i="19"/>
  <c r="R27" i="19"/>
  <c r="S27" i="19"/>
  <c r="R35" i="19"/>
  <c r="S35" i="19"/>
  <c r="R31" i="19"/>
  <c r="S31" i="19"/>
  <c r="M32" i="19"/>
  <c r="M28" i="19"/>
  <c r="M29" i="19"/>
  <c r="R29" i="19" l="1"/>
  <c r="S29" i="19"/>
  <c r="R28" i="19"/>
  <c r="S28" i="19"/>
  <c r="R32" i="19"/>
  <c r="S32" i="19"/>
  <c r="J23" i="19"/>
  <c r="M23" i="19" s="1"/>
  <c r="S23" i="19" s="1"/>
  <c r="J24" i="19"/>
  <c r="M24" i="19" s="1"/>
  <c r="S24" i="19" s="1"/>
  <c r="J25" i="19"/>
  <c r="M25" i="19" s="1"/>
  <c r="J26" i="19"/>
  <c r="M26" i="19" s="1"/>
  <c r="J22" i="19"/>
  <c r="M22" i="19" s="1"/>
  <c r="S22" i="19" s="1"/>
  <c r="R26" i="19" l="1"/>
  <c r="S26" i="19"/>
  <c r="R25" i="19"/>
  <c r="S25" i="19"/>
  <c r="J21" i="19"/>
  <c r="R22" i="19"/>
  <c r="R23" i="19"/>
  <c r="R24" i="19"/>
  <c r="M21" i="19" l="1"/>
  <c r="S21" i="19" s="1"/>
  <c r="J20" i="19"/>
  <c r="M20" i="19" s="1"/>
  <c r="S20" i="19" s="1"/>
  <c r="R21" i="19" l="1"/>
  <c r="P41" i="19"/>
  <c r="P42" i="19" s="1"/>
  <c r="L41" i="19" l="1"/>
  <c r="L42" i="19" s="1"/>
  <c r="M42" i="19"/>
  <c r="M43" i="19" s="1"/>
  <c r="R20" i="19"/>
  <c r="R42" i="19" s="1"/>
</calcChain>
</file>

<file path=xl/sharedStrings.xml><?xml version="1.0" encoding="utf-8"?>
<sst xmlns="http://schemas.openxmlformats.org/spreadsheetml/2006/main" count="130" uniqueCount="104">
  <si>
    <t>TITLE OF INFORMATION COLLECTION DOCUMENT</t>
  </si>
  <si>
    <t>OMB NO.</t>
  </si>
  <si>
    <t>DATE PREPARED</t>
  </si>
  <si>
    <t>IDENTIFICATION OF REPORTING OR RECORDKEEPING REQUIREMENT</t>
  </si>
  <si>
    <t>ANNUAL BURDEN</t>
  </si>
  <si>
    <t>REPORTS</t>
  </si>
  <si>
    <t>RECORDS</t>
  </si>
  <si>
    <t>RESPONDENT COST</t>
  </si>
  <si>
    <t>TOTAL BURDEN HOURS</t>
  </si>
  <si>
    <t>TOTAL</t>
  </si>
  <si>
    <t>FORMS NO (S)</t>
  </si>
  <si>
    <t>NO. OF</t>
  </si>
  <si>
    <t>NO OF</t>
  </si>
  <si>
    <t>TOTAL ANNUAL</t>
  </si>
  <si>
    <t>HOURS</t>
  </si>
  <si>
    <t xml:space="preserve"> (Col. F x G)</t>
  </si>
  <si>
    <t xml:space="preserve">NO. OF </t>
  </si>
  <si>
    <t xml:space="preserve">ANNUAL </t>
  </si>
  <si>
    <t>RECORD-</t>
  </si>
  <si>
    <t>COST</t>
  </si>
  <si>
    <t>SECTION OF</t>
  </si>
  <si>
    <t>DESCRIPTION</t>
  </si>
  <si>
    <t>(If "none"</t>
  </si>
  <si>
    <t>RESPONDENTS</t>
  </si>
  <si>
    <t>RESPONSES</t>
  </si>
  <si>
    <t xml:space="preserve">PER  </t>
  </si>
  <si>
    <t>(H)</t>
  </si>
  <si>
    <t>HOURS PER</t>
  </si>
  <si>
    <t>KEEPING HOURS</t>
  </si>
  <si>
    <t>PER</t>
  </si>
  <si>
    <t>REGS.</t>
  </si>
  <si>
    <t>so state)</t>
  </si>
  <si>
    <t xml:space="preserve">PER </t>
  </si>
  <si>
    <t>(Col. D x E)</t>
  </si>
  <si>
    <t>RESPONSE</t>
  </si>
  <si>
    <t>KEEPERS</t>
  </si>
  <si>
    <t>(Col. I x J)</t>
  </si>
  <si>
    <t>HOUR</t>
  </si>
  <si>
    <t>(Col. H x L)</t>
  </si>
  <si>
    <t>RESPONDENT</t>
  </si>
  <si>
    <t>EXEMPT</t>
  </si>
  <si>
    <t>NON-EXEMPT</t>
  </si>
  <si>
    <t>KEEPER</t>
  </si>
  <si>
    <t>(A)</t>
  </si>
  <si>
    <t>(B)</t>
  </si>
  <si>
    <t>(C)</t>
  </si>
  <si>
    <t>(D)</t>
  </si>
  <si>
    <t>(E)</t>
  </si>
  <si>
    <t>(F)</t>
  </si>
  <si>
    <t>(G)</t>
  </si>
  <si>
    <t>(I)</t>
  </si>
  <si>
    <t>(J)</t>
  </si>
  <si>
    <t>(K)</t>
  </si>
  <si>
    <t>(L)</t>
  </si>
  <si>
    <t>(M)</t>
  </si>
  <si>
    <t>Emergency Relief Program (ERP) Phase 1 Application</t>
  </si>
  <si>
    <t>SUBTOTAL</t>
  </si>
  <si>
    <t>TOTAL OF ALL PAGES</t>
  </si>
  <si>
    <t>TOTAL - COLUMNS "F" AND "I" = OMB 83-I, 13b; COLUMNS "H" AND "K" = OMB 83-I, 13c</t>
  </si>
  <si>
    <t>7 CFR part 1400</t>
  </si>
  <si>
    <t xml:space="preserve">INSTRUCTIONS:  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
NOTE:  The columns will calculate automatically.  If Col. E's response is something other than annually, i.e., 1/6 years, list as "1/6" &amp; decimal will display.    
</t>
  </si>
  <si>
    <t xml:space="preserve"> </t>
  </si>
  <si>
    <t>0560-0309</t>
  </si>
  <si>
    <t xml:space="preserve">Emergency Relief Program (ERP) Phase 1 and 2 </t>
  </si>
  <si>
    <t>7 CFR 760, subpart S</t>
  </si>
  <si>
    <t>Emergency Relief Program Phase 2 (ERP Phase 2) Application</t>
  </si>
  <si>
    <t>7 CFR part 2</t>
  </si>
  <si>
    <t>Farm Operating Plan for an Individual (Parts A &amp; B) - ERP Phase 2</t>
  </si>
  <si>
    <t>Farm Operating Plan for an Entity (Parts A &amp; B) -  ERP Phase 2</t>
  </si>
  <si>
    <t>Request for An Exception to the $125,000 Payment Limitation for Certain Programs  - ERP Phase 2</t>
  </si>
  <si>
    <t>Member Information for Legal Entities, if applicable -  ERP Phase 2</t>
  </si>
  <si>
    <t>Highly Erodible Land Conservation (HELC) and Wetland Conservation Certification (exempt from PRA 16 U.S.C. 3846) -  ERP Phase 2</t>
  </si>
  <si>
    <t>Emergency Relief Program Phase 2 (ERP Phase 2) Allowable Revenue Worksheet -  ERP Phase 2</t>
  </si>
  <si>
    <t>Socially Disadvantaged, Limited Resource, Beginning and Veteran Farmer or Rancher Certification -  ERP Phase 2</t>
  </si>
  <si>
    <t>Customer Data Worksheet -  ERP Phase 2</t>
  </si>
  <si>
    <t>Crop Insurance and/or NAP Coverage Agreement -  ERP Phase 2</t>
  </si>
  <si>
    <t>Customer Data Worksheet -  ERP Phase 1</t>
  </si>
  <si>
    <t xml:space="preserve">Farm Operating Plan - ERP Phase 1 </t>
  </si>
  <si>
    <t xml:space="preserve">Member Information for Legal Entities - ERP Phase 1 </t>
  </si>
  <si>
    <t>Socially Disadvantaged, Limited Resource, Beginning and Veteran Farmer or Rancher Certification -  ERP Phase 1</t>
  </si>
  <si>
    <t>Request for an Exception to the $125,000 Payment Limitation for Certain Programs  - ERP Phase 1</t>
  </si>
  <si>
    <t>Highly Erodible Land Conservation (HELC) and Wetland Conservation (WC) Certification (exempt from PRA 16 U.S.C. 3846) -  ERP Phase 1</t>
  </si>
  <si>
    <t xml:space="preserve">Revised Annual Burden hours  </t>
  </si>
  <si>
    <t>Previously Approved Burden Hours</t>
  </si>
  <si>
    <t>Difference Due to Adjustments</t>
  </si>
  <si>
    <t>Differences Due to Program Changes</t>
  </si>
  <si>
    <t>Initial Notification Letter - Compliant</t>
  </si>
  <si>
    <t>Initial Notification Letter – May Request Review</t>
  </si>
  <si>
    <t>Time to gather information and respond to FSA</t>
  </si>
  <si>
    <t>Second Notifcation Letter</t>
  </si>
  <si>
    <t>None</t>
  </si>
  <si>
    <t>FSA-520 (no longer needed)</t>
  </si>
  <si>
    <t>AD-2047 (no longer needed)</t>
  </si>
  <si>
    <t>CCC-902 (no longer needed)</t>
  </si>
  <si>
    <t>CCC-901 (no longer needed)</t>
  </si>
  <si>
    <t>AD-1026 (no longer needed)</t>
  </si>
  <si>
    <t>CCC-860 (no longer needed)</t>
  </si>
  <si>
    <t>FSA-510 (no longer needed)</t>
  </si>
  <si>
    <t>FSA-521 (no longer needed)</t>
  </si>
  <si>
    <t>CCC-902I (no longer needed)</t>
  </si>
  <si>
    <t>CCC-902E (no longer needed)</t>
  </si>
  <si>
    <t>FSA-521A (no longer needed)</t>
  </si>
  <si>
    <t>FSA-860 (no longer needed)</t>
  </si>
  <si>
    <t>FSA-522 (no longer needed)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</si>
</sst>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00"/>
    <numFmt numFmtId="165" formatCode="0.0000"/>
    <numFmt numFmtId="166" formatCode="mmmm\ d\,\ yyyy"/>
    <numFmt numFmtId="167" formatCode="&quot;$&quot;#,##0.00"/>
    <numFmt numFmtId="168" formatCode="#,##0.0000"/>
    <numFmt numFmtId="169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6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4"/>
      <name val="Times New Roman"/>
      <family val="1"/>
    </font>
    <font>
      <sz val="14"/>
      <name val="Arial"/>
      <family val="2"/>
    </font>
    <font>
      <sz val="9"/>
      <name val="Arial"/>
      <family val="2"/>
    </font>
    <font>
      <sz val="12"/>
      <name val="Arial"/>
      <family val="2"/>
    </font>
    <font>
      <sz val="10"/>
      <name val="Arial"/>
    </font>
    <font>
      <b/>
      <sz val="8"/>
      <color theme="1"/>
      <name val="Calibri"/>
      <family val="2"/>
      <scheme val="minor"/>
    </font>
    <font>
      <b/>
      <sz val="12"/>
      <name val="Arial"/>
      <family val="2"/>
    </font>
    <font>
      <sz val="16"/>
      <name val="Times New Roman"/>
      <family val="1"/>
    </font>
    <font>
      <sz val="14"/>
      <color rgb="FFFF0000"/>
      <name val="Times New Roman"/>
      <family val="1"/>
    </font>
    <font>
      <sz val="12"/>
      <color rgb="FFFF0000"/>
      <name val="Times New Roman"/>
      <family val="1"/>
    </font>
    <font>
      <sz val="12"/>
      <color rgb="FFFF0000"/>
      <name val="Arial"/>
      <family val="2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" fillId="0" borderId="0"/>
  </cellStyleXfs>
  <cellXfs count="189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Protection="1">
      <protection locked="0"/>
    </xf>
    <xf numFmtId="2" fontId="2" fillId="0" borderId="0" xfId="0" applyNumberFormat="1" applyFont="1"/>
    <xf numFmtId="2" fontId="2" fillId="0" borderId="3" xfId="0" applyNumberFormat="1" applyFont="1" applyBorder="1"/>
    <xf numFmtId="0" fontId="4" fillId="0" borderId="0" xfId="0" applyFont="1"/>
    <xf numFmtId="0" fontId="6" fillId="0" borderId="14" xfId="0" applyFont="1" applyBorder="1"/>
    <xf numFmtId="0" fontId="6" fillId="0" borderId="21" xfId="0" applyFont="1" applyBorder="1"/>
    <xf numFmtId="2" fontId="5" fillId="0" borderId="4" xfId="0" applyNumberFormat="1" applyFont="1" applyBorder="1"/>
    <xf numFmtId="2" fontId="5" fillId="0" borderId="19" xfId="0" applyNumberFormat="1" applyFont="1" applyBorder="1"/>
    <xf numFmtId="0" fontId="5" fillId="0" borderId="0" xfId="0" applyFont="1" applyProtection="1">
      <protection locked="0"/>
    </xf>
    <xf numFmtId="2" fontId="5" fillId="0" borderId="3" xfId="0" applyNumberFormat="1" applyFont="1" applyBorder="1"/>
    <xf numFmtId="166" fontId="5" fillId="0" borderId="4" xfId="0" applyNumberFormat="1" applyFont="1" applyBorder="1" applyAlignment="1">
      <alignment horizontal="center" vertical="center"/>
    </xf>
    <xf numFmtId="166" fontId="5" fillId="0" borderId="19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0" fontId="5" fillId="0" borderId="5" xfId="0" applyFont="1" applyBorder="1"/>
    <xf numFmtId="0" fontId="5" fillId="0" borderId="0" xfId="0" applyFont="1"/>
    <xf numFmtId="0" fontId="5" fillId="0" borderId="3" xfId="0" applyFont="1" applyBorder="1"/>
    <xf numFmtId="0" fontId="5" fillId="0" borderId="12" xfId="0" applyFont="1" applyBorder="1" applyAlignment="1">
      <alignment horizontal="center" vertical="center"/>
    </xf>
    <xf numFmtId="0" fontId="5" fillId="0" borderId="2" xfId="0" applyFont="1" applyBorder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6" xfId="0" applyFont="1" applyBorder="1"/>
    <xf numFmtId="2" fontId="6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2" fontId="6" fillId="0" borderId="2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/>
    </xf>
    <xf numFmtId="2" fontId="6" fillId="0" borderId="8" xfId="0" applyNumberFormat="1" applyFont="1" applyBorder="1" applyAlignment="1">
      <alignment horizontal="center"/>
    </xf>
    <xf numFmtId="2" fontId="6" fillId="0" borderId="13" xfId="0" applyNumberFormat="1" applyFont="1" applyBorder="1" applyAlignment="1">
      <alignment horizontal="center"/>
    </xf>
    <xf numFmtId="2" fontId="6" fillId="0" borderId="23" xfId="0" applyNumberFormat="1" applyFont="1" applyBorder="1" applyAlignment="1">
      <alignment horizontal="center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" fontId="5" fillId="0" borderId="3" xfId="0" applyNumberFormat="1" applyFont="1" applyBorder="1" applyAlignment="1" applyProtection="1">
      <alignment vertical="center"/>
      <protection locked="0"/>
    </xf>
    <xf numFmtId="1" fontId="5" fillId="0" borderId="5" xfId="0" applyNumberFormat="1" applyFont="1" applyBorder="1" applyAlignment="1">
      <alignment horizontal="left" vertical="center"/>
    </xf>
    <xf numFmtId="3" fontId="5" fillId="2" borderId="6" xfId="0" applyNumberFormat="1" applyFont="1" applyFill="1" applyBorder="1" applyAlignment="1">
      <alignment vertical="center"/>
    </xf>
    <xf numFmtId="3" fontId="5" fillId="2" borderId="5" xfId="0" applyNumberFormat="1" applyFont="1" applyFill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1" fontId="5" fillId="2" borderId="5" xfId="0" applyNumberFormat="1" applyFont="1" applyFill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1" fontId="5" fillId="0" borderId="9" xfId="0" applyNumberFormat="1" applyFont="1" applyBorder="1" applyAlignment="1">
      <alignment horizontal="left" vertical="center"/>
    </xf>
    <xf numFmtId="3" fontId="5" fillId="2" borderId="10" xfId="0" applyNumberFormat="1" applyFont="1" applyFill="1" applyBorder="1" applyAlignment="1">
      <alignment vertical="center"/>
    </xf>
    <xf numFmtId="3" fontId="5" fillId="2" borderId="9" xfId="0" applyNumberFormat="1" applyFont="1" applyFill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1" fontId="5" fillId="2" borderId="9" xfId="0" applyNumberFormat="1" applyFont="1" applyFill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0" fontId="5" fillId="0" borderId="27" xfId="0" applyFont="1" applyBorder="1"/>
    <xf numFmtId="3" fontId="5" fillId="0" borderId="25" xfId="0" applyNumberFormat="1" applyFont="1" applyBorder="1" applyAlignment="1">
      <alignment vertical="center"/>
    </xf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3" fontId="8" fillId="0" borderId="2" xfId="0" applyNumberFormat="1" applyFont="1" applyBorder="1" applyAlignment="1" applyProtection="1">
      <alignment vertical="center"/>
      <protection locked="0"/>
    </xf>
    <xf numFmtId="3" fontId="8" fillId="0" borderId="0" xfId="0" applyNumberFormat="1" applyFont="1" applyAlignment="1">
      <alignment vertical="center"/>
    </xf>
    <xf numFmtId="3" fontId="8" fillId="0" borderId="2" xfId="0" applyNumberFormat="1" applyFont="1" applyBorder="1" applyAlignment="1">
      <alignment vertical="center"/>
    </xf>
    <xf numFmtId="49" fontId="8" fillId="3" borderId="4" xfId="0" applyNumberFormat="1" applyFont="1" applyFill="1" applyBorder="1" applyAlignment="1" applyProtection="1">
      <alignment horizontal="left" vertical="center" wrapText="1"/>
      <protection locked="0"/>
    </xf>
    <xf numFmtId="3" fontId="8" fillId="0" borderId="2" xfId="0" applyNumberFormat="1" applyFont="1" applyBorder="1" applyAlignment="1">
      <alignment horizontal="right" vertical="center"/>
    </xf>
    <xf numFmtId="167" fontId="7" fillId="0" borderId="7" xfId="0" applyNumberFormat="1" applyFont="1" applyBorder="1" applyAlignment="1" applyProtection="1">
      <alignment vertical="center"/>
      <protection locked="0"/>
    </xf>
    <xf numFmtId="167" fontId="7" fillId="0" borderId="28" xfId="0" applyNumberFormat="1" applyFont="1" applyBorder="1" applyAlignment="1" applyProtection="1">
      <alignment vertical="center"/>
      <protection locked="0"/>
    </xf>
    <xf numFmtId="0" fontId="2" fillId="0" borderId="5" xfId="0" applyFont="1" applyBorder="1"/>
    <xf numFmtId="3" fontId="13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9" fontId="8" fillId="0" borderId="3" xfId="0" applyNumberFormat="1" applyFont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0" fontId="2" fillId="0" borderId="0" xfId="0" applyFont="1" applyAlignment="1" applyProtection="1">
      <alignment horizontal="center" wrapText="1"/>
      <protection locked="0"/>
    </xf>
    <xf numFmtId="3" fontId="15" fillId="0" borderId="3" xfId="0" applyNumberFormat="1" applyFont="1" applyBorder="1" applyAlignment="1" applyProtection="1">
      <alignment vertical="center"/>
      <protection locked="0"/>
    </xf>
    <xf numFmtId="3" fontId="15" fillId="0" borderId="2" xfId="0" applyNumberFormat="1" applyFont="1" applyBorder="1" applyAlignment="1" applyProtection="1">
      <alignment vertical="center"/>
      <protection locked="0"/>
    </xf>
    <xf numFmtId="3" fontId="15" fillId="0" borderId="0" xfId="0" applyNumberFormat="1" applyFont="1" applyAlignment="1">
      <alignment vertical="center"/>
    </xf>
    <xf numFmtId="2" fontId="15" fillId="0" borderId="2" xfId="0" applyNumberFormat="1" applyFont="1" applyBorder="1" applyAlignment="1" applyProtection="1">
      <alignment vertical="center"/>
      <protection locked="0"/>
    </xf>
    <xf numFmtId="3" fontId="15" fillId="0" borderId="0" xfId="0" applyNumberFormat="1" applyFont="1"/>
    <xf numFmtId="3" fontId="15" fillId="0" borderId="2" xfId="0" applyNumberFormat="1" applyFont="1" applyBorder="1" applyAlignment="1">
      <alignment vertical="center"/>
    </xf>
    <xf numFmtId="164" fontId="15" fillId="0" borderId="2" xfId="0" applyNumberFormat="1" applyFont="1" applyBorder="1" applyAlignment="1" applyProtection="1">
      <alignment vertical="center"/>
      <protection locked="0"/>
    </xf>
    <xf numFmtId="4" fontId="15" fillId="0" borderId="3" xfId="0" applyNumberFormat="1" applyFont="1" applyBorder="1" applyAlignment="1" applyProtection="1">
      <alignment vertical="center"/>
      <protection locked="0"/>
    </xf>
    <xf numFmtId="167" fontId="15" fillId="0" borderId="4" xfId="0" applyNumberFormat="1" applyFont="1" applyBorder="1" applyAlignment="1" applyProtection="1">
      <alignment vertical="center"/>
      <protection locked="0"/>
    </xf>
    <xf numFmtId="3" fontId="15" fillId="0" borderId="24" xfId="0" applyNumberFormat="1" applyFont="1" applyBorder="1" applyAlignment="1" applyProtection="1">
      <alignment vertical="center"/>
      <protection locked="0"/>
    </xf>
    <xf numFmtId="3" fontId="15" fillId="0" borderId="0" xfId="0" applyNumberFormat="1" applyFont="1" applyAlignment="1">
      <alignment horizontal="right" vertical="center"/>
    </xf>
    <xf numFmtId="3" fontId="14" fillId="0" borderId="2" xfId="0" applyNumberFormat="1" applyFont="1" applyBorder="1" applyAlignment="1" applyProtection="1">
      <alignment vertical="center"/>
      <protection locked="0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3" fontId="13" fillId="0" borderId="2" xfId="0" applyNumberFormat="1" applyFont="1" applyBorder="1" applyAlignment="1" applyProtection="1">
      <alignment vertical="center"/>
      <protection locked="0"/>
    </xf>
    <xf numFmtId="164" fontId="13" fillId="0" borderId="2" xfId="0" applyNumberFormat="1" applyFont="1" applyBorder="1" applyAlignment="1" applyProtection="1">
      <alignment vertical="center"/>
      <protection locked="0"/>
    </xf>
    <xf numFmtId="4" fontId="13" fillId="0" borderId="3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2" fontId="14" fillId="0" borderId="2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3" fontId="15" fillId="0" borderId="2" xfId="0" applyNumberFormat="1" applyFont="1" applyBorder="1" applyAlignment="1">
      <alignment horizontal="right" vertical="center"/>
    </xf>
    <xf numFmtId="167" fontId="14" fillId="0" borderId="24" xfId="0" applyNumberFormat="1" applyFont="1" applyBorder="1" applyAlignment="1" applyProtection="1">
      <alignment vertical="center"/>
      <protection locked="0"/>
    </xf>
    <xf numFmtId="167" fontId="5" fillId="0" borderId="20" xfId="0" applyNumberFormat="1" applyFont="1" applyBorder="1" applyAlignment="1">
      <alignment vertical="center"/>
    </xf>
    <xf numFmtId="167" fontId="5" fillId="0" borderId="26" xfId="0" applyNumberFormat="1" applyFont="1" applyBorder="1" applyAlignment="1">
      <alignment vertical="center"/>
    </xf>
    <xf numFmtId="168" fontId="8" fillId="0" borderId="0" xfId="0" applyNumberFormat="1" applyFont="1" applyAlignment="1">
      <alignment vertical="center"/>
    </xf>
    <xf numFmtId="169" fontId="16" fillId="0" borderId="0" xfId="1" applyNumberFormat="1" applyFont="1"/>
    <xf numFmtId="49" fontId="8" fillId="0" borderId="4" xfId="0" applyNumberFormat="1" applyFont="1" applyBorder="1" applyAlignment="1" applyProtection="1">
      <alignment horizontal="left" vertical="center" wrapText="1"/>
      <protection locked="0"/>
    </xf>
    <xf numFmtId="49" fontId="8" fillId="0" borderId="0" xfId="0" applyNumberFormat="1" applyFont="1" applyAlignment="1" applyProtection="1">
      <alignment horizontal="left" vertical="center" wrapText="1"/>
      <protection locked="0"/>
    </xf>
    <xf numFmtId="49" fontId="8" fillId="0" borderId="3" xfId="0" applyNumberFormat="1" applyFont="1" applyBorder="1" applyAlignment="1" applyProtection="1">
      <alignment horizontal="left" vertical="center" wrapText="1"/>
      <protection locked="0"/>
    </xf>
    <xf numFmtId="2" fontId="6" fillId="0" borderId="14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left" vertical="top" wrapText="1"/>
    </xf>
    <xf numFmtId="0" fontId="5" fillId="0" borderId="0" xfId="0" applyFont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8" xfId="0" applyFont="1" applyBorder="1" applyAlignment="1">
      <alignment wrapText="1"/>
    </xf>
    <xf numFmtId="2" fontId="5" fillId="0" borderId="12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1" xfId="0" applyNumberFormat="1" applyFont="1" applyBorder="1" applyAlignment="1">
      <alignment horizontal="center" vertical="center"/>
    </xf>
    <xf numFmtId="166" fontId="5" fillId="0" borderId="8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2" fontId="5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5" fillId="0" borderId="15" xfId="0" applyNumberFormat="1" applyFont="1" applyBorder="1" applyAlignment="1">
      <alignment horizontal="right" vertical="center" wrapText="1"/>
    </xf>
    <xf numFmtId="0" fontId="6" fillId="0" borderId="16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49" fontId="5" fillId="0" borderId="15" xfId="0" applyNumberFormat="1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49" fontId="5" fillId="0" borderId="17" xfId="0" applyNumberFormat="1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11" xfId="0" applyFont="1" applyBorder="1" applyAlignment="1">
      <alignment horizontal="right" vertical="center"/>
    </xf>
    <xf numFmtId="49" fontId="8" fillId="0" borderId="5" xfId="0" applyNumberFormat="1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left" vertical="center" wrapText="1"/>
    </xf>
    <xf numFmtId="49" fontId="8" fillId="0" borderId="7" xfId="0" applyNumberFormat="1" applyFont="1" applyBorder="1" applyAlignment="1" applyProtection="1">
      <alignment horizontal="left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43" fontId="10" fillId="4" borderId="28" xfId="1" applyFont="1" applyFill="1" applyBorder="1" applyAlignment="1">
      <alignment horizontal="center" vertical="center" wrapText="1"/>
    </xf>
    <xf numFmtId="43" fontId="10" fillId="4" borderId="5" xfId="1" applyFont="1" applyFill="1" applyBorder="1" applyAlignment="1">
      <alignment horizontal="center" vertical="center" wrapText="1"/>
    </xf>
    <xf numFmtId="43" fontId="10" fillId="4" borderId="12" xfId="1" applyFont="1" applyFill="1" applyBorder="1" applyAlignment="1">
      <alignment horizontal="center" vertical="center" wrapText="1"/>
    </xf>
    <xf numFmtId="43" fontId="10" fillId="4" borderId="0" xfId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0" borderId="30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49" fontId="8" fillId="0" borderId="14" xfId="0" applyNumberFormat="1" applyFont="1" applyBorder="1" applyAlignment="1" applyProtection="1">
      <alignment horizontal="left" vertical="center" wrapText="1"/>
      <protection locked="0"/>
    </xf>
    <xf numFmtId="49" fontId="8" fillId="0" borderId="12" xfId="0" applyNumberFormat="1" applyFont="1" applyBorder="1" applyAlignment="1" applyProtection="1">
      <alignment horizontal="left" vertical="center" wrapText="1"/>
      <protection locked="0"/>
    </xf>
    <xf numFmtId="49" fontId="8" fillId="0" borderId="6" xfId="0" applyNumberFormat="1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C8E2A4EE-6548-4729-A4C5-1AA11EA005BB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X43"/>
  <sheetViews>
    <sheetView tabSelected="1" zoomScale="60" zoomScaleNormal="60" zoomScaleSheetLayoutView="75" workbookViewId="0">
      <selection sqref="A1:H9"/>
    </sheetView>
  </sheetViews>
  <sheetFormatPr defaultColWidth="9.140625" defaultRowHeight="8.25" x14ac:dyDescent="0.15"/>
  <cols>
    <col min="1" max="1" width="11.140625" style="1" customWidth="1"/>
    <col min="2" max="5" width="7.85546875" style="1" customWidth="1"/>
    <col min="6" max="6" width="18.5703125" style="1" customWidth="1"/>
    <col min="7" max="7" width="12" style="72" customWidth="1"/>
    <col min="8" max="8" width="15.140625" style="3" customWidth="1"/>
    <col min="9" max="9" width="14.140625" style="3" customWidth="1"/>
    <col min="10" max="10" width="17.28515625" style="1" customWidth="1"/>
    <col min="11" max="11" width="12.85546875" style="3" customWidth="1"/>
    <col min="12" max="12" width="13.42578125" style="1" customWidth="1"/>
    <col min="13" max="13" width="16" style="1" customWidth="1"/>
    <col min="14" max="14" width="14.5703125" style="3" customWidth="1"/>
    <col min="15" max="15" width="11" style="3" customWidth="1"/>
    <col min="16" max="16" width="15.85546875" style="5" customWidth="1"/>
    <col min="17" max="17" width="9.5703125" style="4" customWidth="1"/>
    <col min="18" max="18" width="28.140625" style="4" customWidth="1"/>
    <col min="19" max="21" width="13" style="1" customWidth="1"/>
    <col min="22" max="16384" width="9.140625" style="1"/>
  </cols>
  <sheetData>
    <row r="1" spans="1:21" ht="11.1" customHeight="1" x14ac:dyDescent="0.25">
      <c r="A1" s="123" t="s">
        <v>60</v>
      </c>
      <c r="B1" s="124"/>
      <c r="C1" s="124"/>
      <c r="D1" s="124"/>
      <c r="E1" s="124"/>
      <c r="F1" s="124"/>
      <c r="G1" s="124"/>
      <c r="H1" s="125"/>
      <c r="I1" s="132" t="s">
        <v>0</v>
      </c>
      <c r="J1" s="133"/>
      <c r="K1" s="133"/>
      <c r="L1" s="133"/>
      <c r="M1" s="133"/>
      <c r="N1" s="134"/>
      <c r="O1" s="138" t="s">
        <v>1</v>
      </c>
      <c r="P1" s="140" t="s">
        <v>62</v>
      </c>
      <c r="Q1" s="7"/>
      <c r="R1" s="8"/>
      <c r="S1" s="6"/>
      <c r="T1" s="6"/>
      <c r="U1" s="6"/>
    </row>
    <row r="2" spans="1:21" ht="8.25" customHeight="1" x14ac:dyDescent="0.3">
      <c r="A2" s="126"/>
      <c r="B2" s="127"/>
      <c r="C2" s="127"/>
      <c r="D2" s="127"/>
      <c r="E2" s="127"/>
      <c r="F2" s="127"/>
      <c r="G2" s="127"/>
      <c r="H2" s="128"/>
      <c r="I2" s="135"/>
      <c r="J2" s="136"/>
      <c r="K2" s="136"/>
      <c r="L2" s="136"/>
      <c r="M2" s="136"/>
      <c r="N2" s="137"/>
      <c r="O2" s="139"/>
      <c r="P2" s="141"/>
      <c r="Q2" s="9"/>
      <c r="R2" s="10"/>
    </row>
    <row r="3" spans="1:21" ht="12.75" customHeight="1" x14ac:dyDescent="0.3">
      <c r="A3" s="126"/>
      <c r="B3" s="127"/>
      <c r="C3" s="127"/>
      <c r="D3" s="127"/>
      <c r="E3" s="127"/>
      <c r="F3" s="127"/>
      <c r="G3" s="127"/>
      <c r="H3" s="128"/>
      <c r="I3" s="107" t="s">
        <v>63</v>
      </c>
      <c r="J3" s="108"/>
      <c r="K3" s="108"/>
      <c r="L3" s="108"/>
      <c r="M3" s="108"/>
      <c r="N3" s="109"/>
      <c r="O3" s="139"/>
      <c r="P3" s="141"/>
      <c r="Q3" s="9"/>
      <c r="R3" s="10"/>
    </row>
    <row r="4" spans="1:21" ht="8.25" customHeight="1" x14ac:dyDescent="0.3">
      <c r="A4" s="126"/>
      <c r="B4" s="127"/>
      <c r="C4" s="127"/>
      <c r="D4" s="127"/>
      <c r="E4" s="127"/>
      <c r="F4" s="127"/>
      <c r="G4" s="127"/>
      <c r="H4" s="128"/>
      <c r="I4" s="110"/>
      <c r="J4" s="108"/>
      <c r="K4" s="108"/>
      <c r="L4" s="108"/>
      <c r="M4" s="108"/>
      <c r="N4" s="109"/>
      <c r="O4" s="142" t="s">
        <v>2</v>
      </c>
      <c r="P4" s="143"/>
      <c r="Q4" s="9"/>
      <c r="R4" s="10"/>
    </row>
    <row r="5" spans="1:21" ht="8.25" customHeight="1" x14ac:dyDescent="0.3">
      <c r="A5" s="126"/>
      <c r="B5" s="127"/>
      <c r="C5" s="127"/>
      <c r="D5" s="127"/>
      <c r="E5" s="127"/>
      <c r="F5" s="127"/>
      <c r="G5" s="127"/>
      <c r="H5" s="128"/>
      <c r="I5" s="110"/>
      <c r="J5" s="108"/>
      <c r="K5" s="108"/>
      <c r="L5" s="108"/>
      <c r="M5" s="108"/>
      <c r="N5" s="109"/>
      <c r="O5" s="142"/>
      <c r="P5" s="143"/>
      <c r="Q5" s="9"/>
      <c r="R5" s="10"/>
    </row>
    <row r="6" spans="1:21" ht="9" customHeight="1" x14ac:dyDescent="0.3">
      <c r="A6" s="126"/>
      <c r="B6" s="127"/>
      <c r="C6" s="127"/>
      <c r="D6" s="127"/>
      <c r="E6" s="127"/>
      <c r="F6" s="127"/>
      <c r="G6" s="127"/>
      <c r="H6" s="128"/>
      <c r="I6" s="110"/>
      <c r="J6" s="108"/>
      <c r="K6" s="108"/>
      <c r="L6" s="108"/>
      <c r="M6" s="108"/>
      <c r="N6" s="109"/>
      <c r="O6" s="142"/>
      <c r="P6" s="143"/>
      <c r="Q6" s="9"/>
      <c r="R6" s="10"/>
    </row>
    <row r="7" spans="1:21" ht="8.25" customHeight="1" x14ac:dyDescent="0.3">
      <c r="A7" s="126"/>
      <c r="B7" s="127"/>
      <c r="C7" s="127"/>
      <c r="D7" s="127"/>
      <c r="E7" s="127"/>
      <c r="F7" s="127"/>
      <c r="G7" s="127"/>
      <c r="H7" s="128"/>
      <c r="I7" s="110"/>
      <c r="J7" s="108"/>
      <c r="K7" s="108"/>
      <c r="L7" s="108"/>
      <c r="M7" s="108"/>
      <c r="N7" s="109"/>
      <c r="O7" s="119">
        <v>46091</v>
      </c>
      <c r="P7" s="120"/>
      <c r="Q7" s="9"/>
      <c r="R7" s="10"/>
    </row>
    <row r="8" spans="1:21" ht="66.75" customHeight="1" x14ac:dyDescent="0.15">
      <c r="A8" s="126"/>
      <c r="B8" s="127"/>
      <c r="C8" s="127"/>
      <c r="D8" s="127"/>
      <c r="E8" s="127"/>
      <c r="F8" s="127"/>
      <c r="G8" s="127"/>
      <c r="H8" s="128"/>
      <c r="I8" s="110"/>
      <c r="J8" s="108"/>
      <c r="K8" s="108"/>
      <c r="L8" s="108"/>
      <c r="M8" s="108"/>
      <c r="N8" s="109"/>
      <c r="O8" s="121"/>
      <c r="P8" s="122"/>
      <c r="Q8" s="13"/>
      <c r="R8" s="14"/>
    </row>
    <row r="9" spans="1:21" ht="8.25" hidden="1" customHeight="1" x14ac:dyDescent="0.3">
      <c r="A9" s="129"/>
      <c r="B9" s="130"/>
      <c r="C9" s="130"/>
      <c r="D9" s="130"/>
      <c r="E9" s="130"/>
      <c r="F9" s="130"/>
      <c r="G9" s="130"/>
      <c r="H9" s="131"/>
      <c r="I9" s="111"/>
      <c r="J9" s="112"/>
      <c r="K9" s="112"/>
      <c r="L9" s="112"/>
      <c r="M9" s="112"/>
      <c r="N9" s="113"/>
      <c r="O9" s="11"/>
      <c r="P9" s="12"/>
      <c r="Q9" s="13"/>
      <c r="R9" s="14"/>
    </row>
    <row r="10" spans="1:21" ht="18.75" x14ac:dyDescent="0.3">
      <c r="A10" s="150" t="s">
        <v>3</v>
      </c>
      <c r="B10" s="145"/>
      <c r="C10" s="145"/>
      <c r="D10" s="145"/>
      <c r="E10" s="145"/>
      <c r="F10" s="146"/>
      <c r="G10" s="67"/>
      <c r="H10" s="103" t="s">
        <v>4</v>
      </c>
      <c r="I10" s="114"/>
      <c r="J10" s="114"/>
      <c r="K10" s="114"/>
      <c r="L10" s="114"/>
      <c r="M10" s="114"/>
      <c r="N10" s="114"/>
      <c r="O10" s="114"/>
      <c r="P10" s="115"/>
      <c r="Q10" s="15"/>
      <c r="R10" s="16"/>
    </row>
    <row r="11" spans="1:21" ht="48.75" customHeight="1" x14ac:dyDescent="0.3">
      <c r="A11" s="147"/>
      <c r="B11" s="148"/>
      <c r="C11" s="148"/>
      <c r="D11" s="148"/>
      <c r="E11" s="148"/>
      <c r="F11" s="149"/>
      <c r="G11" s="68"/>
      <c r="H11" s="116"/>
      <c r="I11" s="117"/>
      <c r="J11" s="117"/>
      <c r="K11" s="117"/>
      <c r="L11" s="117"/>
      <c r="M11" s="117"/>
      <c r="N11" s="117"/>
      <c r="O11" s="117"/>
      <c r="P11" s="118"/>
      <c r="Q11" s="15"/>
      <c r="R11" s="16"/>
    </row>
    <row r="12" spans="1:21" ht="18.75" x14ac:dyDescent="0.3">
      <c r="A12" s="17"/>
      <c r="B12" s="18"/>
      <c r="C12" s="18"/>
      <c r="D12" s="18"/>
      <c r="E12" s="18"/>
      <c r="F12" s="19"/>
      <c r="G12" s="68"/>
      <c r="H12" s="144" t="s">
        <v>5</v>
      </c>
      <c r="I12" s="145"/>
      <c r="J12" s="145"/>
      <c r="K12" s="145"/>
      <c r="L12" s="146"/>
      <c r="M12" s="20"/>
      <c r="N12" s="103" t="s">
        <v>6</v>
      </c>
      <c r="O12" s="114"/>
      <c r="P12" s="115"/>
      <c r="Q12" s="103" t="s">
        <v>7</v>
      </c>
      <c r="R12" s="104"/>
      <c r="S12" s="174" t="s">
        <v>82</v>
      </c>
      <c r="T12" s="175"/>
      <c r="U12" s="175"/>
    </row>
    <row r="13" spans="1:21" ht="18.75" x14ac:dyDescent="0.3">
      <c r="A13" s="21"/>
      <c r="B13" s="18"/>
      <c r="C13" s="18"/>
      <c r="D13" s="18"/>
      <c r="E13" s="18"/>
      <c r="F13" s="19"/>
      <c r="G13" s="68"/>
      <c r="H13" s="147"/>
      <c r="I13" s="148"/>
      <c r="J13" s="148"/>
      <c r="K13" s="148"/>
      <c r="L13" s="149"/>
      <c r="M13" s="22"/>
      <c r="N13" s="116"/>
      <c r="O13" s="117"/>
      <c r="P13" s="118"/>
      <c r="Q13" s="105"/>
      <c r="R13" s="106"/>
      <c r="S13" s="176"/>
      <c r="T13" s="177"/>
      <c r="U13" s="177"/>
    </row>
    <row r="14" spans="1:21" ht="18.75" x14ac:dyDescent="0.3">
      <c r="A14" s="21"/>
      <c r="B14" s="18"/>
      <c r="C14" s="18"/>
      <c r="D14" s="18"/>
      <c r="E14" s="18"/>
      <c r="F14" s="19"/>
      <c r="G14" s="23"/>
      <c r="H14" s="24"/>
      <c r="I14" s="17"/>
      <c r="J14" s="17"/>
      <c r="K14" s="17"/>
      <c r="L14" s="184" t="s">
        <v>8</v>
      </c>
      <c r="M14" s="185"/>
      <c r="N14" s="17"/>
      <c r="O14" s="17"/>
      <c r="P14" s="25" t="s">
        <v>9</v>
      </c>
      <c r="Q14" s="26"/>
      <c r="R14" s="27"/>
      <c r="S14" s="170" t="s">
        <v>83</v>
      </c>
      <c r="T14" s="170" t="s">
        <v>84</v>
      </c>
      <c r="U14" s="172" t="s">
        <v>85</v>
      </c>
    </row>
    <row r="15" spans="1:21" ht="36.75" x14ac:dyDescent="0.3">
      <c r="A15" s="21"/>
      <c r="B15" s="18"/>
      <c r="C15" s="18"/>
      <c r="D15" s="18"/>
      <c r="E15" s="18"/>
      <c r="F15" s="19"/>
      <c r="G15" s="28" t="s">
        <v>10</v>
      </c>
      <c r="H15" s="29" t="s">
        <v>11</v>
      </c>
      <c r="I15" s="30" t="s">
        <v>12</v>
      </c>
      <c r="J15" s="30" t="s">
        <v>13</v>
      </c>
      <c r="K15" s="30" t="s">
        <v>14</v>
      </c>
      <c r="L15" s="181" t="s">
        <v>15</v>
      </c>
      <c r="M15" s="186"/>
      <c r="N15" s="30" t="s">
        <v>16</v>
      </c>
      <c r="O15" s="30" t="s">
        <v>17</v>
      </c>
      <c r="P15" s="25" t="s">
        <v>18</v>
      </c>
      <c r="Q15" s="26" t="s">
        <v>19</v>
      </c>
      <c r="R15" s="31" t="s">
        <v>9</v>
      </c>
      <c r="S15" s="170"/>
      <c r="T15" s="170"/>
      <c r="U15" s="173"/>
    </row>
    <row r="16" spans="1:21" ht="36.75" x14ac:dyDescent="0.3">
      <c r="A16" s="30" t="s">
        <v>20</v>
      </c>
      <c r="B16" s="181" t="s">
        <v>21</v>
      </c>
      <c r="C16" s="182"/>
      <c r="D16" s="182"/>
      <c r="E16" s="182"/>
      <c r="F16" s="183"/>
      <c r="G16" s="28" t="s">
        <v>22</v>
      </c>
      <c r="H16" s="29" t="s">
        <v>23</v>
      </c>
      <c r="I16" s="30" t="s">
        <v>24</v>
      </c>
      <c r="J16" s="30" t="s">
        <v>24</v>
      </c>
      <c r="K16" s="30" t="s">
        <v>25</v>
      </c>
      <c r="L16" s="187" t="s">
        <v>26</v>
      </c>
      <c r="M16" s="188"/>
      <c r="N16" s="30" t="s">
        <v>18</v>
      </c>
      <c r="O16" s="30" t="s">
        <v>27</v>
      </c>
      <c r="P16" s="25" t="s">
        <v>28</v>
      </c>
      <c r="Q16" s="26" t="s">
        <v>29</v>
      </c>
      <c r="R16" s="31" t="s">
        <v>19</v>
      </c>
      <c r="S16" s="170"/>
      <c r="T16" s="170"/>
      <c r="U16" s="173"/>
    </row>
    <row r="17" spans="1:24" ht="29.25" customHeight="1" x14ac:dyDescent="0.3">
      <c r="A17" s="30" t="s">
        <v>30</v>
      </c>
      <c r="B17" s="18"/>
      <c r="C17" s="18"/>
      <c r="D17" s="18"/>
      <c r="E17" s="18"/>
      <c r="F17" s="19"/>
      <c r="G17" s="28" t="s">
        <v>31</v>
      </c>
      <c r="H17" s="19"/>
      <c r="I17" s="30" t="s">
        <v>32</v>
      </c>
      <c r="J17" s="30" t="s">
        <v>33</v>
      </c>
      <c r="K17" s="30" t="s">
        <v>34</v>
      </c>
      <c r="L17" s="30"/>
      <c r="M17" s="30"/>
      <c r="N17" s="30" t="s">
        <v>35</v>
      </c>
      <c r="O17" s="30" t="s">
        <v>18</v>
      </c>
      <c r="P17" s="32" t="s">
        <v>36</v>
      </c>
      <c r="Q17" s="26" t="s">
        <v>37</v>
      </c>
      <c r="R17" s="31" t="s">
        <v>38</v>
      </c>
      <c r="S17" s="170"/>
      <c r="T17" s="170"/>
      <c r="U17" s="173"/>
    </row>
    <row r="18" spans="1:24" ht="27.75" customHeight="1" x14ac:dyDescent="0.3">
      <c r="A18" s="21"/>
      <c r="B18" s="18"/>
      <c r="C18" s="18"/>
      <c r="D18" s="18"/>
      <c r="E18" s="18"/>
      <c r="F18" s="19"/>
      <c r="G18" s="23"/>
      <c r="H18" s="19"/>
      <c r="I18" s="30" t="s">
        <v>39</v>
      </c>
      <c r="J18" s="30"/>
      <c r="K18" s="30"/>
      <c r="L18" s="30" t="s">
        <v>40</v>
      </c>
      <c r="M18" s="30" t="s">
        <v>41</v>
      </c>
      <c r="N18" s="30"/>
      <c r="O18" s="30" t="s">
        <v>42</v>
      </c>
      <c r="P18" s="25"/>
      <c r="Q18" s="26"/>
      <c r="R18" s="31"/>
      <c r="S18" s="170"/>
      <c r="T18" s="170"/>
      <c r="U18" s="173"/>
      <c r="V18" s="1" t="s">
        <v>61</v>
      </c>
    </row>
    <row r="19" spans="1:24" ht="70.5" customHeight="1" x14ac:dyDescent="0.3">
      <c r="A19" s="33" t="s">
        <v>43</v>
      </c>
      <c r="B19" s="181" t="s">
        <v>44</v>
      </c>
      <c r="C19" s="182"/>
      <c r="D19" s="182"/>
      <c r="E19" s="182"/>
      <c r="F19" s="183"/>
      <c r="G19" s="34" t="s">
        <v>45</v>
      </c>
      <c r="H19" s="35" t="s">
        <v>46</v>
      </c>
      <c r="I19" s="33" t="s">
        <v>47</v>
      </c>
      <c r="J19" s="33" t="s">
        <v>48</v>
      </c>
      <c r="K19" s="33" t="s">
        <v>49</v>
      </c>
      <c r="L19" s="33"/>
      <c r="M19" s="33"/>
      <c r="N19" s="33" t="s">
        <v>50</v>
      </c>
      <c r="O19" s="33" t="s">
        <v>51</v>
      </c>
      <c r="P19" s="36" t="s">
        <v>52</v>
      </c>
      <c r="Q19" s="37" t="s">
        <v>53</v>
      </c>
      <c r="R19" s="38" t="s">
        <v>54</v>
      </c>
      <c r="S19" s="171"/>
      <c r="T19" s="171"/>
      <c r="U19" s="173"/>
    </row>
    <row r="20" spans="1:24" s="2" customFormat="1" ht="50.1" customHeight="1" x14ac:dyDescent="0.2">
      <c r="A20" s="56" t="s">
        <v>64</v>
      </c>
      <c r="B20" s="178" t="s">
        <v>55</v>
      </c>
      <c r="C20" s="179"/>
      <c r="D20" s="179"/>
      <c r="E20" s="179"/>
      <c r="F20" s="180"/>
      <c r="G20" s="69" t="s">
        <v>91</v>
      </c>
      <c r="H20" s="73">
        <v>0</v>
      </c>
      <c r="I20" s="74">
        <v>0</v>
      </c>
      <c r="J20" s="75">
        <f t="shared" ref="J20:J26" si="0">SUM(H20*I20)</f>
        <v>0</v>
      </c>
      <c r="K20" s="76">
        <v>0.25</v>
      </c>
      <c r="L20" s="77"/>
      <c r="M20" s="78">
        <f t="shared" ref="M20:M26" si="1">SUM(J20*K20)</f>
        <v>0</v>
      </c>
      <c r="N20" s="74"/>
      <c r="O20" s="79"/>
      <c r="P20" s="80"/>
      <c r="Q20" s="81">
        <v>50.38</v>
      </c>
      <c r="R20" s="82">
        <f t="shared" ref="R20:R25" si="2">SUM(M20*Q20)</f>
        <v>0</v>
      </c>
      <c r="S20" s="65">
        <f>M20</f>
        <v>0</v>
      </c>
      <c r="T20" s="1"/>
      <c r="U20" s="66">
        <v>0</v>
      </c>
      <c r="W20" s="1"/>
      <c r="X20" s="1"/>
    </row>
    <row r="21" spans="1:24" s="2" customFormat="1" ht="54" customHeight="1" x14ac:dyDescent="0.2">
      <c r="A21" s="56" t="s">
        <v>64</v>
      </c>
      <c r="B21" s="100" t="s">
        <v>76</v>
      </c>
      <c r="C21" s="154"/>
      <c r="D21" s="154"/>
      <c r="E21" s="154"/>
      <c r="F21" s="155"/>
      <c r="G21" s="69" t="s">
        <v>92</v>
      </c>
      <c r="H21" s="73">
        <v>0</v>
      </c>
      <c r="I21" s="74">
        <v>0</v>
      </c>
      <c r="J21" s="75">
        <f t="shared" si="0"/>
        <v>0</v>
      </c>
      <c r="K21" s="76">
        <v>1</v>
      </c>
      <c r="L21" s="77"/>
      <c r="M21" s="78">
        <f t="shared" si="1"/>
        <v>0</v>
      </c>
      <c r="N21" s="74"/>
      <c r="O21" s="79"/>
      <c r="P21" s="80"/>
      <c r="Q21" s="81">
        <v>50.38</v>
      </c>
      <c r="R21" s="82">
        <f t="shared" si="2"/>
        <v>0</v>
      </c>
      <c r="S21" s="65">
        <f t="shared" ref="S21:S36" si="3">M21</f>
        <v>0</v>
      </c>
      <c r="T21" s="1"/>
      <c r="U21" s="66">
        <v>0</v>
      </c>
      <c r="W21" s="1"/>
      <c r="X21" s="1"/>
    </row>
    <row r="22" spans="1:24" s="2" customFormat="1" ht="57" customHeight="1" x14ac:dyDescent="0.2">
      <c r="A22" s="56" t="s">
        <v>59</v>
      </c>
      <c r="B22" s="100" t="s">
        <v>77</v>
      </c>
      <c r="C22" s="101"/>
      <c r="D22" s="101"/>
      <c r="E22" s="101"/>
      <c r="F22" s="102"/>
      <c r="G22" s="69" t="s">
        <v>93</v>
      </c>
      <c r="H22" s="73">
        <v>0</v>
      </c>
      <c r="I22" s="74">
        <v>0</v>
      </c>
      <c r="J22" s="75">
        <f t="shared" si="0"/>
        <v>0</v>
      </c>
      <c r="K22" s="76">
        <v>0.08</v>
      </c>
      <c r="L22" s="77"/>
      <c r="M22" s="78">
        <f t="shared" si="1"/>
        <v>0</v>
      </c>
      <c r="N22" s="74"/>
      <c r="O22" s="79"/>
      <c r="P22" s="80"/>
      <c r="Q22" s="81">
        <v>50.38</v>
      </c>
      <c r="R22" s="82">
        <f t="shared" si="2"/>
        <v>0</v>
      </c>
      <c r="S22" s="65">
        <f t="shared" si="3"/>
        <v>0</v>
      </c>
      <c r="T22" s="1"/>
      <c r="U22" s="66">
        <v>0</v>
      </c>
      <c r="W22" s="1"/>
      <c r="X22" s="1"/>
    </row>
    <row r="23" spans="1:24" s="2" customFormat="1" ht="69.75" customHeight="1" x14ac:dyDescent="0.2">
      <c r="A23" s="56" t="s">
        <v>59</v>
      </c>
      <c r="B23" s="100" t="s">
        <v>78</v>
      </c>
      <c r="C23" s="101"/>
      <c r="D23" s="101"/>
      <c r="E23" s="101"/>
      <c r="F23" s="102"/>
      <c r="G23" s="69" t="s">
        <v>94</v>
      </c>
      <c r="H23" s="73">
        <v>0</v>
      </c>
      <c r="I23" s="74">
        <v>0</v>
      </c>
      <c r="J23" s="75">
        <f t="shared" si="0"/>
        <v>0</v>
      </c>
      <c r="K23" s="76">
        <v>0.08</v>
      </c>
      <c r="L23" s="77"/>
      <c r="M23" s="78">
        <f t="shared" si="1"/>
        <v>0</v>
      </c>
      <c r="N23" s="74"/>
      <c r="O23" s="79"/>
      <c r="P23" s="80"/>
      <c r="Q23" s="81">
        <v>50.38</v>
      </c>
      <c r="R23" s="82">
        <f t="shared" si="2"/>
        <v>0</v>
      </c>
      <c r="S23" s="65">
        <f t="shared" si="3"/>
        <v>0</v>
      </c>
      <c r="T23" s="1"/>
      <c r="U23" s="66">
        <v>0</v>
      </c>
      <c r="V23" s="1"/>
      <c r="W23" s="1"/>
      <c r="X23" s="1"/>
    </row>
    <row r="24" spans="1:24" s="2" customFormat="1" ht="81" customHeight="1" x14ac:dyDescent="0.2">
      <c r="A24" s="56" t="s">
        <v>66</v>
      </c>
      <c r="B24" s="100" t="s">
        <v>81</v>
      </c>
      <c r="C24" s="101"/>
      <c r="D24" s="101"/>
      <c r="E24" s="101"/>
      <c r="F24" s="102"/>
      <c r="G24" s="69" t="s">
        <v>95</v>
      </c>
      <c r="H24" s="73">
        <v>0</v>
      </c>
      <c r="I24" s="74">
        <v>0</v>
      </c>
      <c r="J24" s="75">
        <f t="shared" si="0"/>
        <v>0</v>
      </c>
      <c r="K24" s="76">
        <v>0.08</v>
      </c>
      <c r="L24" s="83"/>
      <c r="M24" s="78">
        <f t="shared" si="1"/>
        <v>0</v>
      </c>
      <c r="N24" s="84"/>
      <c r="O24" s="85"/>
      <c r="P24" s="86"/>
      <c r="Q24" s="81">
        <v>50.38</v>
      </c>
      <c r="R24" s="82">
        <f t="shared" si="2"/>
        <v>0</v>
      </c>
      <c r="S24" s="65">
        <f t="shared" si="3"/>
        <v>0</v>
      </c>
      <c r="T24" s="1"/>
      <c r="U24" s="66">
        <v>0</v>
      </c>
      <c r="V24" s="1"/>
      <c r="W24" s="1"/>
      <c r="X24" s="1"/>
    </row>
    <row r="25" spans="1:24" s="2" customFormat="1" ht="73.5" customHeight="1" x14ac:dyDescent="0.2">
      <c r="A25" s="56" t="s">
        <v>64</v>
      </c>
      <c r="B25" s="100" t="s">
        <v>79</v>
      </c>
      <c r="C25" s="101"/>
      <c r="D25" s="101"/>
      <c r="E25" s="101"/>
      <c r="F25" s="102"/>
      <c r="G25" s="69" t="s">
        <v>96</v>
      </c>
      <c r="H25" s="73">
        <v>0</v>
      </c>
      <c r="I25" s="74">
        <v>0</v>
      </c>
      <c r="J25" s="75">
        <f t="shared" si="0"/>
        <v>0</v>
      </c>
      <c r="K25" s="76">
        <v>0.1</v>
      </c>
      <c r="L25" s="78"/>
      <c r="M25" s="78">
        <f t="shared" si="1"/>
        <v>0</v>
      </c>
      <c r="N25" s="84"/>
      <c r="O25" s="85"/>
      <c r="P25" s="86"/>
      <c r="Q25" s="81">
        <v>50.38</v>
      </c>
      <c r="R25" s="82">
        <f t="shared" si="2"/>
        <v>0</v>
      </c>
      <c r="S25" s="65">
        <f t="shared" si="3"/>
        <v>0</v>
      </c>
      <c r="T25" s="1"/>
      <c r="U25" s="66">
        <v>0</v>
      </c>
      <c r="V25" s="1"/>
      <c r="W25" s="1"/>
      <c r="X25" s="1"/>
    </row>
    <row r="26" spans="1:24" s="2" customFormat="1" ht="65.25" customHeight="1" x14ac:dyDescent="0.2">
      <c r="A26" s="60" t="s">
        <v>64</v>
      </c>
      <c r="B26" s="100" t="s">
        <v>80</v>
      </c>
      <c r="C26" s="101"/>
      <c r="D26" s="101"/>
      <c r="E26" s="101"/>
      <c r="F26" s="102"/>
      <c r="G26" s="69" t="s">
        <v>97</v>
      </c>
      <c r="H26" s="73">
        <v>0</v>
      </c>
      <c r="I26" s="74">
        <v>0</v>
      </c>
      <c r="J26" s="75">
        <f t="shared" si="0"/>
        <v>0</v>
      </c>
      <c r="K26" s="76">
        <v>0.08</v>
      </c>
      <c r="L26" s="78"/>
      <c r="M26" s="78">
        <f t="shared" si="1"/>
        <v>0</v>
      </c>
      <c r="N26" s="84"/>
      <c r="O26" s="85"/>
      <c r="P26" s="86"/>
      <c r="Q26" s="81">
        <v>50.38</v>
      </c>
      <c r="R26" s="82">
        <f t="shared" ref="R26:R40" si="4">SUM(M26*Q26)</f>
        <v>0</v>
      </c>
      <c r="S26" s="65">
        <f t="shared" si="3"/>
        <v>0</v>
      </c>
      <c r="T26" s="1"/>
      <c r="U26" s="66">
        <v>0</v>
      </c>
      <c r="V26" s="1"/>
      <c r="W26" s="1"/>
      <c r="X26" s="1"/>
    </row>
    <row r="27" spans="1:24" s="2" customFormat="1" ht="65.25" customHeight="1" x14ac:dyDescent="0.2">
      <c r="A27" s="56" t="s">
        <v>64</v>
      </c>
      <c r="B27" s="178" t="s">
        <v>65</v>
      </c>
      <c r="C27" s="179"/>
      <c r="D27" s="179"/>
      <c r="E27" s="179"/>
      <c r="F27" s="180"/>
      <c r="G27" s="69" t="s">
        <v>98</v>
      </c>
      <c r="H27" s="73">
        <v>0</v>
      </c>
      <c r="I27" s="74">
        <v>0</v>
      </c>
      <c r="J27" s="75">
        <f t="shared" ref="J27:J35" si="5">SUM(H27*I27)</f>
        <v>0</v>
      </c>
      <c r="K27" s="76">
        <v>1</v>
      </c>
      <c r="L27" s="77"/>
      <c r="M27" s="78">
        <f t="shared" ref="M27:M35" si="6">SUM(J27*K27)</f>
        <v>0</v>
      </c>
      <c r="N27" s="87"/>
      <c r="O27" s="88"/>
      <c r="P27" s="89"/>
      <c r="Q27" s="81">
        <v>50.38</v>
      </c>
      <c r="R27" s="82">
        <f t="shared" si="4"/>
        <v>0</v>
      </c>
      <c r="S27" s="65">
        <f t="shared" si="3"/>
        <v>0</v>
      </c>
      <c r="T27" s="1"/>
      <c r="U27" s="66">
        <v>0</v>
      </c>
      <c r="V27" s="1"/>
      <c r="W27" s="1"/>
      <c r="X27" s="1"/>
    </row>
    <row r="28" spans="1:24" s="2" customFormat="1" ht="67.5" customHeight="1" x14ac:dyDescent="0.2">
      <c r="A28" s="56" t="s">
        <v>59</v>
      </c>
      <c r="B28" s="100" t="s">
        <v>67</v>
      </c>
      <c r="C28" s="154"/>
      <c r="D28" s="154"/>
      <c r="E28" s="154"/>
      <c r="F28" s="155"/>
      <c r="G28" s="69" t="s">
        <v>99</v>
      </c>
      <c r="H28" s="73">
        <v>0</v>
      </c>
      <c r="I28" s="74">
        <v>0</v>
      </c>
      <c r="J28" s="75">
        <f t="shared" si="5"/>
        <v>0</v>
      </c>
      <c r="K28" s="76">
        <f>5/60</f>
        <v>8.3333333333333329E-2</v>
      </c>
      <c r="L28" s="77"/>
      <c r="M28" s="78">
        <f t="shared" si="6"/>
        <v>0</v>
      </c>
      <c r="N28" s="87"/>
      <c r="O28" s="88"/>
      <c r="P28" s="89"/>
      <c r="Q28" s="81">
        <v>50.38</v>
      </c>
      <c r="R28" s="82">
        <f t="shared" si="4"/>
        <v>0</v>
      </c>
      <c r="S28" s="65">
        <f t="shared" si="3"/>
        <v>0</v>
      </c>
      <c r="T28" s="1"/>
      <c r="U28" s="66">
        <v>0</v>
      </c>
      <c r="V28" s="1"/>
      <c r="W28" s="1"/>
      <c r="X28" s="1"/>
    </row>
    <row r="29" spans="1:24" s="2" customFormat="1" ht="55.5" customHeight="1" x14ac:dyDescent="0.2">
      <c r="A29" s="56" t="s">
        <v>59</v>
      </c>
      <c r="B29" s="100" t="s">
        <v>68</v>
      </c>
      <c r="C29" s="101"/>
      <c r="D29" s="101"/>
      <c r="E29" s="101"/>
      <c r="F29" s="102"/>
      <c r="G29" s="69" t="s">
        <v>100</v>
      </c>
      <c r="H29" s="73">
        <v>0</v>
      </c>
      <c r="I29" s="74">
        <v>0</v>
      </c>
      <c r="J29" s="75">
        <f t="shared" si="5"/>
        <v>0</v>
      </c>
      <c r="K29" s="76">
        <f>5/60</f>
        <v>8.3333333333333329E-2</v>
      </c>
      <c r="L29" s="77"/>
      <c r="M29" s="78">
        <f t="shared" si="6"/>
        <v>0</v>
      </c>
      <c r="N29" s="87"/>
      <c r="O29" s="88"/>
      <c r="P29" s="89"/>
      <c r="Q29" s="81">
        <v>50.38</v>
      </c>
      <c r="R29" s="82">
        <f t="shared" si="4"/>
        <v>0</v>
      </c>
      <c r="S29" s="65">
        <f t="shared" si="3"/>
        <v>0</v>
      </c>
      <c r="T29" s="1"/>
      <c r="U29" s="66">
        <v>0</v>
      </c>
      <c r="V29" s="1"/>
      <c r="W29" s="1"/>
      <c r="X29" s="1"/>
    </row>
    <row r="30" spans="1:24" s="2" customFormat="1" ht="73.5" customHeight="1" x14ac:dyDescent="0.2">
      <c r="A30" s="60" t="s">
        <v>64</v>
      </c>
      <c r="B30" s="100" t="s">
        <v>69</v>
      </c>
      <c r="C30" s="101"/>
      <c r="D30" s="101"/>
      <c r="E30" s="101"/>
      <c r="F30" s="102"/>
      <c r="G30" s="69" t="s">
        <v>97</v>
      </c>
      <c r="H30" s="73">
        <f>H27*0.03</f>
        <v>0</v>
      </c>
      <c r="I30" s="74">
        <v>0</v>
      </c>
      <c r="J30" s="75">
        <f t="shared" si="5"/>
        <v>0</v>
      </c>
      <c r="K30" s="76">
        <v>0.08</v>
      </c>
      <c r="L30" s="77"/>
      <c r="M30" s="78">
        <f t="shared" si="6"/>
        <v>0</v>
      </c>
      <c r="N30" s="87"/>
      <c r="O30" s="88"/>
      <c r="P30" s="89"/>
      <c r="Q30" s="81">
        <v>50.38</v>
      </c>
      <c r="R30" s="90">
        <f t="shared" si="4"/>
        <v>0</v>
      </c>
      <c r="S30" s="65">
        <f t="shared" si="3"/>
        <v>0</v>
      </c>
      <c r="T30" s="1"/>
      <c r="U30" s="66">
        <v>0</v>
      </c>
      <c r="V30" s="1"/>
      <c r="W30" s="1"/>
      <c r="X30" s="1"/>
    </row>
    <row r="31" spans="1:24" s="2" customFormat="1" ht="60.75" customHeight="1" x14ac:dyDescent="0.2">
      <c r="A31" s="56" t="s">
        <v>59</v>
      </c>
      <c r="B31" s="100" t="s">
        <v>70</v>
      </c>
      <c r="C31" s="101"/>
      <c r="D31" s="101"/>
      <c r="E31" s="101"/>
      <c r="F31" s="102"/>
      <c r="G31" s="69" t="s">
        <v>94</v>
      </c>
      <c r="H31" s="73">
        <f>H27*0.05</f>
        <v>0</v>
      </c>
      <c r="I31" s="74">
        <v>0</v>
      </c>
      <c r="J31" s="75">
        <f t="shared" si="5"/>
        <v>0</v>
      </c>
      <c r="K31" s="76">
        <f>5/60</f>
        <v>8.3333333333333329E-2</v>
      </c>
      <c r="L31" s="77"/>
      <c r="M31" s="78">
        <f t="shared" si="6"/>
        <v>0</v>
      </c>
      <c r="N31" s="87"/>
      <c r="O31" s="88"/>
      <c r="P31" s="89"/>
      <c r="Q31" s="81">
        <v>50.38</v>
      </c>
      <c r="R31" s="82">
        <f t="shared" si="4"/>
        <v>0</v>
      </c>
      <c r="S31" s="65">
        <f t="shared" si="3"/>
        <v>0</v>
      </c>
      <c r="T31" s="1"/>
      <c r="U31" s="66">
        <v>0</v>
      </c>
      <c r="V31" s="1"/>
      <c r="W31" s="1"/>
      <c r="X31" s="1"/>
    </row>
    <row r="32" spans="1:24" s="2" customFormat="1" ht="83.25" customHeight="1" x14ac:dyDescent="0.2">
      <c r="A32" s="56" t="s">
        <v>66</v>
      </c>
      <c r="B32" s="100" t="s">
        <v>71</v>
      </c>
      <c r="C32" s="101"/>
      <c r="D32" s="101"/>
      <c r="E32" s="101"/>
      <c r="F32" s="102"/>
      <c r="G32" s="69" t="s">
        <v>95</v>
      </c>
      <c r="H32" s="73">
        <f>H27*0.005</f>
        <v>0</v>
      </c>
      <c r="I32" s="74">
        <v>0</v>
      </c>
      <c r="J32" s="75">
        <f t="shared" si="5"/>
        <v>0</v>
      </c>
      <c r="K32" s="76">
        <f>5/60</f>
        <v>8.3333333333333329E-2</v>
      </c>
      <c r="L32" s="77"/>
      <c r="M32" s="78">
        <f t="shared" si="6"/>
        <v>0</v>
      </c>
      <c r="N32" s="87"/>
      <c r="O32" s="88"/>
      <c r="P32" s="89"/>
      <c r="Q32" s="81">
        <v>50.38</v>
      </c>
      <c r="R32" s="90">
        <f t="shared" si="4"/>
        <v>0</v>
      </c>
      <c r="S32" s="65">
        <f t="shared" si="3"/>
        <v>0</v>
      </c>
      <c r="T32" s="1"/>
      <c r="U32" s="66">
        <v>0</v>
      </c>
      <c r="V32" s="1"/>
      <c r="W32" s="1"/>
      <c r="X32" s="1"/>
    </row>
    <row r="33" spans="1:24" ht="78" customHeight="1" x14ac:dyDescent="0.2">
      <c r="A33" s="60" t="s">
        <v>64</v>
      </c>
      <c r="B33" s="100" t="s">
        <v>72</v>
      </c>
      <c r="C33" s="101"/>
      <c r="D33" s="101"/>
      <c r="E33" s="101"/>
      <c r="F33" s="102"/>
      <c r="G33" s="69" t="s">
        <v>101</v>
      </c>
      <c r="H33" s="91">
        <f>H27*0.05</f>
        <v>0</v>
      </c>
      <c r="I33" s="84">
        <v>0</v>
      </c>
      <c r="J33" s="75">
        <f t="shared" si="5"/>
        <v>0</v>
      </c>
      <c r="K33" s="92">
        <v>1</v>
      </c>
      <c r="L33" s="77"/>
      <c r="M33" s="78">
        <f t="shared" si="6"/>
        <v>0</v>
      </c>
      <c r="N33" s="93"/>
      <c r="O33" s="88"/>
      <c r="P33" s="89"/>
      <c r="Q33" s="81">
        <v>50.38</v>
      </c>
      <c r="R33" s="82">
        <f t="shared" si="4"/>
        <v>0</v>
      </c>
      <c r="S33" s="65">
        <f t="shared" si="3"/>
        <v>0</v>
      </c>
      <c r="T33" s="2"/>
      <c r="U33" s="66">
        <v>0</v>
      </c>
      <c r="V33" s="2"/>
      <c r="W33" s="2"/>
      <c r="X33" s="2"/>
    </row>
    <row r="34" spans="1:24" ht="75" customHeight="1" x14ac:dyDescent="0.15">
      <c r="A34" s="56" t="s">
        <v>64</v>
      </c>
      <c r="B34" s="100" t="s">
        <v>73</v>
      </c>
      <c r="C34" s="101"/>
      <c r="D34" s="101"/>
      <c r="E34" s="101"/>
      <c r="F34" s="102"/>
      <c r="G34" s="69" t="s">
        <v>102</v>
      </c>
      <c r="H34" s="73">
        <f>H27*0.1</f>
        <v>0</v>
      </c>
      <c r="I34" s="74">
        <v>0</v>
      </c>
      <c r="J34" s="75">
        <f t="shared" si="5"/>
        <v>0</v>
      </c>
      <c r="K34" s="76">
        <v>0.1</v>
      </c>
      <c r="L34" s="83"/>
      <c r="M34" s="94">
        <f t="shared" si="6"/>
        <v>0</v>
      </c>
      <c r="N34" s="87"/>
      <c r="O34" s="88"/>
      <c r="P34" s="89"/>
      <c r="Q34" s="81">
        <v>50.38</v>
      </c>
      <c r="R34" s="90">
        <f t="shared" si="4"/>
        <v>0</v>
      </c>
      <c r="S34" s="65">
        <f t="shared" si="3"/>
        <v>0</v>
      </c>
      <c r="U34" s="66">
        <v>0</v>
      </c>
    </row>
    <row r="35" spans="1:24" ht="59.25" customHeight="1" x14ac:dyDescent="0.15">
      <c r="A35" s="56" t="s">
        <v>64</v>
      </c>
      <c r="B35" s="100" t="s">
        <v>74</v>
      </c>
      <c r="C35" s="156"/>
      <c r="D35" s="156"/>
      <c r="E35" s="156"/>
      <c r="F35" s="157"/>
      <c r="G35" s="69" t="s">
        <v>92</v>
      </c>
      <c r="H35" s="73">
        <f>H27*0.05</f>
        <v>0</v>
      </c>
      <c r="I35" s="74">
        <v>0</v>
      </c>
      <c r="J35" s="75">
        <f t="shared" si="5"/>
        <v>0</v>
      </c>
      <c r="K35" s="76">
        <v>0.05</v>
      </c>
      <c r="L35" s="78"/>
      <c r="M35" s="94">
        <f t="shared" si="6"/>
        <v>0</v>
      </c>
      <c r="N35" s="87"/>
      <c r="O35" s="88"/>
      <c r="P35" s="89"/>
      <c r="Q35" s="81">
        <v>50.38</v>
      </c>
      <c r="R35" s="90">
        <f t="shared" si="4"/>
        <v>0</v>
      </c>
      <c r="S35" s="65">
        <f t="shared" si="3"/>
        <v>0</v>
      </c>
      <c r="U35" s="66">
        <v>0</v>
      </c>
    </row>
    <row r="36" spans="1:24" ht="84.75" customHeight="1" x14ac:dyDescent="0.15">
      <c r="A36" s="56" t="s">
        <v>64</v>
      </c>
      <c r="B36" s="100" t="s">
        <v>75</v>
      </c>
      <c r="C36" s="156"/>
      <c r="D36" s="156"/>
      <c r="E36" s="156"/>
      <c r="F36" s="157"/>
      <c r="G36" s="69" t="s">
        <v>103</v>
      </c>
      <c r="H36" s="73">
        <v>0</v>
      </c>
      <c r="I36" s="74">
        <v>0</v>
      </c>
      <c r="J36" s="75">
        <f>SUM(H36*I36)</f>
        <v>0</v>
      </c>
      <c r="K36" s="76">
        <f>10/60</f>
        <v>0.16666666666666666</v>
      </c>
      <c r="L36" s="78"/>
      <c r="M36" s="94">
        <f>SUM(J36*K36)</f>
        <v>0</v>
      </c>
      <c r="N36" s="87"/>
      <c r="O36" s="88"/>
      <c r="P36" s="89"/>
      <c r="Q36" s="81">
        <v>50.38</v>
      </c>
      <c r="R36" s="90">
        <f t="shared" si="4"/>
        <v>0</v>
      </c>
      <c r="S36" s="65">
        <f t="shared" si="3"/>
        <v>0</v>
      </c>
      <c r="U36" s="66">
        <v>0</v>
      </c>
    </row>
    <row r="37" spans="1:24" ht="27.95" customHeight="1" x14ac:dyDescent="0.2">
      <c r="A37" s="56"/>
      <c r="B37" s="164" t="s">
        <v>86</v>
      </c>
      <c r="C37" s="165"/>
      <c r="D37" s="165"/>
      <c r="E37" s="165"/>
      <c r="F37" s="165"/>
      <c r="G37" s="69" t="s">
        <v>90</v>
      </c>
      <c r="H37" s="99">
        <v>204330</v>
      </c>
      <c r="I37" s="57">
        <v>1</v>
      </c>
      <c r="J37" s="58">
        <f>H37*I37</f>
        <v>204330</v>
      </c>
      <c r="K37" s="98">
        <f>0.0835</f>
        <v>8.3500000000000005E-2</v>
      </c>
      <c r="L37" s="59"/>
      <c r="M37" s="61">
        <f>J37*K37</f>
        <v>17061.555</v>
      </c>
      <c r="N37" s="39"/>
      <c r="O37" s="40"/>
      <c r="P37" s="41"/>
      <c r="Q37" s="81">
        <v>46.75</v>
      </c>
      <c r="R37" s="95">
        <f t="shared" si="4"/>
        <v>797627.69625000004</v>
      </c>
    </row>
    <row r="38" spans="1:24" ht="27.95" customHeight="1" x14ac:dyDescent="0.2">
      <c r="A38" s="56"/>
      <c r="B38" s="100" t="s">
        <v>87</v>
      </c>
      <c r="C38" s="101"/>
      <c r="D38" s="101"/>
      <c r="E38" s="101"/>
      <c r="F38" s="102"/>
      <c r="G38" s="69" t="s">
        <v>90</v>
      </c>
      <c r="H38" s="99">
        <v>14600</v>
      </c>
      <c r="I38" s="57">
        <v>1</v>
      </c>
      <c r="J38" s="58">
        <f t="shared" ref="J38:J40" si="7">H38*I38</f>
        <v>14600</v>
      </c>
      <c r="K38" s="98">
        <f>0.0835</f>
        <v>8.3500000000000005E-2</v>
      </c>
      <c r="L38" s="59"/>
      <c r="M38" s="61">
        <f t="shared" ref="M38:M40" si="8">J38*K38</f>
        <v>1219.1000000000001</v>
      </c>
      <c r="N38" s="39"/>
      <c r="O38" s="40"/>
      <c r="P38" s="41"/>
      <c r="Q38" s="81">
        <v>46.75</v>
      </c>
      <c r="R38" s="95">
        <f t="shared" si="4"/>
        <v>56992.925000000003</v>
      </c>
    </row>
    <row r="39" spans="1:24" ht="27.95" customHeight="1" x14ac:dyDescent="0.2">
      <c r="A39" s="56"/>
      <c r="B39" s="166" t="s">
        <v>88</v>
      </c>
      <c r="C39" s="167"/>
      <c r="D39" s="167"/>
      <c r="E39" s="167"/>
      <c r="F39" s="167"/>
      <c r="G39" s="69" t="s">
        <v>90</v>
      </c>
      <c r="H39" s="99">
        <v>10950</v>
      </c>
      <c r="I39" s="57">
        <v>1</v>
      </c>
      <c r="J39" s="58">
        <f t="shared" si="7"/>
        <v>10950</v>
      </c>
      <c r="K39" s="98">
        <v>0.5</v>
      </c>
      <c r="L39" s="59"/>
      <c r="M39" s="61">
        <f t="shared" si="8"/>
        <v>5475</v>
      </c>
      <c r="N39" s="39"/>
      <c r="O39" s="40"/>
      <c r="P39" s="41"/>
      <c r="Q39" s="81">
        <v>46.75</v>
      </c>
      <c r="R39" s="95">
        <f t="shared" si="4"/>
        <v>255956.25</v>
      </c>
    </row>
    <row r="40" spans="1:24" ht="27.95" customHeight="1" x14ac:dyDescent="0.2">
      <c r="A40" s="56"/>
      <c r="B40" s="168" t="s">
        <v>89</v>
      </c>
      <c r="C40" s="169"/>
      <c r="D40" s="169"/>
      <c r="E40" s="169"/>
      <c r="F40" s="169"/>
      <c r="G40" s="69" t="s">
        <v>90</v>
      </c>
      <c r="H40" s="99">
        <v>14600</v>
      </c>
      <c r="I40" s="57">
        <v>1</v>
      </c>
      <c r="J40" s="58">
        <f t="shared" si="7"/>
        <v>14600</v>
      </c>
      <c r="K40" s="98">
        <f>0.0835</f>
        <v>8.3500000000000005E-2</v>
      </c>
      <c r="L40" s="59"/>
      <c r="M40" s="61">
        <f t="shared" si="8"/>
        <v>1219.1000000000001</v>
      </c>
      <c r="N40" s="39"/>
      <c r="O40" s="40"/>
      <c r="P40" s="41"/>
      <c r="Q40" s="81">
        <v>46.75</v>
      </c>
      <c r="R40" s="95">
        <f t="shared" si="4"/>
        <v>56992.925000000003</v>
      </c>
    </row>
    <row r="41" spans="1:24" ht="19.5" thickBot="1" x14ac:dyDescent="0.2">
      <c r="A41" s="42"/>
      <c r="B41" s="161" t="s">
        <v>56</v>
      </c>
      <c r="C41" s="162"/>
      <c r="D41" s="162"/>
      <c r="E41" s="162"/>
      <c r="F41" s="163"/>
      <c r="G41" s="70"/>
      <c r="H41" s="43"/>
      <c r="I41" s="44"/>
      <c r="J41" s="45">
        <f>SUM(J37:J40)</f>
        <v>244480</v>
      </c>
      <c r="K41" s="46"/>
      <c r="L41" s="45">
        <f>SUM(L20:L24)</f>
        <v>0</v>
      </c>
      <c r="M41" s="45">
        <f>SUM(M37:M40)</f>
        <v>24974.754999999997</v>
      </c>
      <c r="N41" s="46"/>
      <c r="O41" s="46"/>
      <c r="P41" s="47">
        <f>SUM(P20:P36)</f>
        <v>0</v>
      </c>
      <c r="Q41" s="64"/>
      <c r="R41" s="96">
        <f>SUM(R37:R40)</f>
        <v>1167569.7962500001</v>
      </c>
    </row>
    <row r="42" spans="1:24" ht="19.5" thickBot="1" x14ac:dyDescent="0.2">
      <c r="A42" s="48"/>
      <c r="B42" s="158" t="s">
        <v>57</v>
      </c>
      <c r="C42" s="159"/>
      <c r="D42" s="159"/>
      <c r="E42" s="159"/>
      <c r="F42" s="160"/>
      <c r="G42" s="71"/>
      <c r="H42" s="49"/>
      <c r="I42" s="50"/>
      <c r="J42" s="45">
        <v>244480</v>
      </c>
      <c r="K42" s="52"/>
      <c r="L42" s="51">
        <f>SUM(L41)</f>
        <v>0</v>
      </c>
      <c r="M42" s="51">
        <f>SUM(M41)</f>
        <v>24974.754999999997</v>
      </c>
      <c r="N42" s="46"/>
      <c r="O42" s="52"/>
      <c r="P42" s="53">
        <f>SUM(P41)</f>
        <v>0</v>
      </c>
      <c r="Q42" s="62"/>
      <c r="R42" s="97">
        <f>SUM(R41)</f>
        <v>1167569.7962500001</v>
      </c>
    </row>
    <row r="43" spans="1:24" ht="19.5" thickBot="1" x14ac:dyDescent="0.35">
      <c r="A43" s="151" t="s">
        <v>58</v>
      </c>
      <c r="B43" s="152"/>
      <c r="C43" s="152"/>
      <c r="D43" s="152"/>
      <c r="E43" s="152"/>
      <c r="F43" s="153"/>
      <c r="G43" s="71"/>
      <c r="H43" s="49"/>
      <c r="I43" s="50"/>
      <c r="J43" s="45">
        <v>244480</v>
      </c>
      <c r="K43" s="52"/>
      <c r="L43" s="54"/>
      <c r="M43" s="51">
        <f>SUM(M42+P42)</f>
        <v>24974.754999999997</v>
      </c>
      <c r="N43" s="46"/>
      <c r="O43" s="52"/>
      <c r="P43" s="53"/>
      <c r="Q43" s="63"/>
      <c r="R43" s="55"/>
    </row>
  </sheetData>
  <mergeCells count="45">
    <mergeCell ref="B40:F40"/>
    <mergeCell ref="S14:S19"/>
    <mergeCell ref="T14:T19"/>
    <mergeCell ref="U14:U19"/>
    <mergeCell ref="S12:U13"/>
    <mergeCell ref="B30:F30"/>
    <mergeCell ref="B31:F31"/>
    <mergeCell ref="B20:F20"/>
    <mergeCell ref="B19:F19"/>
    <mergeCell ref="B32:F32"/>
    <mergeCell ref="B27:F27"/>
    <mergeCell ref="B28:F28"/>
    <mergeCell ref="B16:F16"/>
    <mergeCell ref="L14:M14"/>
    <mergeCell ref="L15:M15"/>
    <mergeCell ref="L16:M16"/>
    <mergeCell ref="A43:F43"/>
    <mergeCell ref="B21:F21"/>
    <mergeCell ref="B36:F36"/>
    <mergeCell ref="B34:F34"/>
    <mergeCell ref="B35:F35"/>
    <mergeCell ref="B23:F23"/>
    <mergeCell ref="B24:F24"/>
    <mergeCell ref="B25:F25"/>
    <mergeCell ref="B26:F26"/>
    <mergeCell ref="B22:F22"/>
    <mergeCell ref="B42:F42"/>
    <mergeCell ref="B41:F41"/>
    <mergeCell ref="B33:F33"/>
    <mergeCell ref="B37:F37"/>
    <mergeCell ref="B38:F38"/>
    <mergeCell ref="B39:F39"/>
    <mergeCell ref="B29:F29"/>
    <mergeCell ref="Q12:R13"/>
    <mergeCell ref="I3:N9"/>
    <mergeCell ref="N12:P13"/>
    <mergeCell ref="O7:P8"/>
    <mergeCell ref="A1:H9"/>
    <mergeCell ref="I1:N2"/>
    <mergeCell ref="O1:O3"/>
    <mergeCell ref="P1:P3"/>
    <mergeCell ref="O4:P6"/>
    <mergeCell ref="H12:L13"/>
    <mergeCell ref="A10:F11"/>
    <mergeCell ref="H10:P11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R20:R25 H30:H35 R26:R36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47C2019FBC0640AF0D96FD9D81DE97" ma:contentTypeVersion="721" ma:contentTypeDescription="Create a new document." ma:contentTypeScope="" ma:versionID="099ad36090e1d74bb77f39465a4fdcbb">
  <xsd:schema xmlns:xsd="http://www.w3.org/2001/XMLSchema" xmlns:xs="http://www.w3.org/2001/XMLSchema" xmlns:p="http://schemas.microsoft.com/office/2006/metadata/properties" xmlns:ns2="87bb154c-bd43-45b4-a369-8702c559bbb1" xmlns:ns3="35bad5b9-d96d-49c6-a681-a7fea54bbba5" xmlns:ns4="e6fcecb1-43f4-4eb8-8e56-b7b10d3194eb" targetNamespace="http://schemas.microsoft.com/office/2006/metadata/properties" ma:root="true" ma:fieldsID="ddbbb3bc0ef02c4d1fb0a2ae571e91ed" ns2:_="" ns3:_="" ns4:_="">
    <xsd:import namespace="87bb154c-bd43-45b4-a369-8702c559bbb1"/>
    <xsd:import namespace="35bad5b9-d96d-49c6-a681-a7fea54bbba5"/>
    <xsd:import namespace="e6fcecb1-43f4-4eb8-8e56-b7b10d3194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bb154c-bd43-45b4-a369-8702c559bbb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fals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bad5b9-d96d-49c6-a681-a7fea54bbb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fcecb1-43f4-4eb8-8e56-b7b10d3194e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87bb154c-bd43-45b4-a369-8702c559bbb1" xsi:nil="true"/>
    <_dlc_DocId xmlns="87bb154c-bd43-45b4-a369-8702c559bbb1" xsi:nil="true"/>
    <_dlc_DocIdUrl xmlns="87bb154c-bd43-45b4-a369-8702c559bbb1">
      <Url xsi:nil="true"/>
      <Description xsi:nil="true"/>
    </_dlc_DocIdUrl>
  </documentManagement>
</p:properties>
</file>

<file path=customXml/itemProps1.xml><?xml version="1.0" encoding="utf-8"?>
<ds:datastoreItem xmlns:ds="http://schemas.openxmlformats.org/officeDocument/2006/customXml" ds:itemID="{37C735F6-44B0-4257-9E2E-97103004A0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7860D3-7A05-4C17-A214-703DABE82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bb154c-bd43-45b4-a369-8702c559bbb1"/>
    <ds:schemaRef ds:uri="35bad5b9-d96d-49c6-a681-a7fea54bbba5"/>
    <ds:schemaRef ds:uri="e6fcecb1-43f4-4eb8-8e56-b7b10d3194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2BA794-B310-4D25-8C29-B7A523915CFF}">
  <ds:schemaRefs>
    <ds:schemaRef ds:uri="35bad5b9-d96d-49c6-a681-a7fea54bbba5"/>
    <ds:schemaRef ds:uri="http://schemas.microsoft.com/office/infopath/2007/PartnerControls"/>
    <ds:schemaRef ds:uri="e6fcecb1-43f4-4eb8-8e56-b7b10d3194eb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87bb154c-bd43-45b4-a369-8702c559bbb1"/>
    <ds:schemaRef ds:uri="http://www.w3.org/XML/1998/namespace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Yarbro, Talina - FPAC-FBC, ID</cp:lastModifiedBy>
  <cp:revision/>
  <dcterms:created xsi:type="dcterms:W3CDTF">2000-01-10T18:54:20Z</dcterms:created>
  <dcterms:modified xsi:type="dcterms:W3CDTF">2026-03-10T15:16:32Z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0x010100A047C2019FBC0640AF0D96FD9D81DE97</vt:lpwstr>
  </property>
</Properties>
</file>