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9"/>
  <workbookPr codeName="ThisWorkbook"/>
  <mc:AlternateContent xmlns:mc="http://schemas.openxmlformats.org/markup-compatibility/2006">
    <mc:Choice Requires="x15">
      <x15ac:absPath xmlns:x15ac="http://schemas.microsoft.com/office/spreadsheetml/2010/11/ac" url="H:\OA\OPAE\DORRC\PRA\Information Collection Packages\0318\2022 Ryan White HIVAIDS Program Allocations Forms\Final\"/>
    </mc:Choice>
  </mc:AlternateContent>
  <xr:revisionPtr revIDLastSave="0" documentId="13_ncr:1_{7F107CE7-5DF7-45FC-92C0-1A76A419F896}" xr6:coauthVersionLast="47" xr6:coauthVersionMax="47" xr10:uidLastSave="{00000000-0000-0000-0000-000000000000}"/>
  <bookViews>
    <workbookView xWindow="-108" yWindow="-108" windowWidth="23256" windowHeight="12576" tabRatio="483" xr2:uid="{00000000-000D-0000-FFFF-FFFF00000000}"/>
  </bookViews>
  <sheets>
    <sheet name="Part B Allocations" sheetId="7" r:id="rId1"/>
    <sheet name="Sheet1" sheetId="6" state="hidden" r:id="rId2"/>
  </sheets>
  <calcPr calcId="191028"/>
  <customWorkbookViews>
    <customWorkbookView name="Anthony Jordan - Personal View" guid="{4832B108-5DD6-4ED8-B755-71BD72E6730B}" mergeInterval="0" personalView="1" maximized="1" xWindow="-8" yWindow="-8" windowWidth="1382" windowHeight="744" tabRatio="689" activeSheetId="4" showComments="commIndAndComment"/>
    <customWorkbookView name="Windows User - Personal View" guid="{A4FE43D2-FB3B-4EC5-A095-C89D5A17F3A1}" mergeInterval="0" personalView="1" maximized="1" xWindow="-8" yWindow="-8" windowWidth="1936" windowHeight="1056" tabRatio="689"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7" l="1"/>
  <c r="D35" i="7"/>
  <c r="D65" i="7" s="1"/>
  <c r="E35" i="7" s="1"/>
  <c r="B35" i="7"/>
  <c r="D49" i="7"/>
  <c r="D31" i="7"/>
  <c r="H35" i="7" l="1"/>
  <c r="B74" i="7" l="1"/>
  <c r="C69" i="7" s="1"/>
  <c r="B49" i="7"/>
  <c r="B65" i="7" s="1"/>
  <c r="F49" i="7"/>
  <c r="F65" i="7" s="1"/>
  <c r="G35" i="7" s="1"/>
  <c r="G39" i="7" l="1"/>
  <c r="G40" i="7"/>
  <c r="E39" i="7"/>
  <c r="E40" i="7"/>
  <c r="C70" i="7"/>
  <c r="H49" i="7"/>
  <c r="H41" i="7" l="1"/>
  <c r="H40" i="7"/>
  <c r="H39" i="7"/>
  <c r="H38" i="7"/>
  <c r="H37" i="7"/>
  <c r="H36" i="7"/>
  <c r="H25" i="7"/>
  <c r="E101" i="7" s="1"/>
  <c r="H24" i="7"/>
  <c r="H23" i="7"/>
  <c r="H30" i="7"/>
  <c r="H29" i="7"/>
  <c r="H28" i="7"/>
  <c r="E7" i="7"/>
  <c r="C49" i="7" l="1"/>
  <c r="C35" i="7"/>
  <c r="C65" i="7" s="1"/>
  <c r="F16" i="7"/>
  <c r="D16" i="7"/>
  <c r="B16" i="7"/>
  <c r="H16" i="7" s="1"/>
  <c r="B94" i="7" l="1"/>
  <c r="B91" i="7" l="1"/>
  <c r="E9" i="7" l="1"/>
  <c r="E11" i="7" s="1"/>
  <c r="E106" i="7" l="1"/>
  <c r="E105" i="7"/>
  <c r="E104" i="7"/>
  <c r="B93" i="7"/>
  <c r="E100" i="7"/>
  <c r="F26" i="7" l="1"/>
  <c r="F31" i="7" s="1"/>
  <c r="G49" i="7"/>
  <c r="G65" i="7" s="1"/>
  <c r="H64" i="7"/>
  <c r="H63" i="7"/>
  <c r="H62" i="7"/>
  <c r="H61" i="7"/>
  <c r="H60" i="7"/>
  <c r="H59" i="7"/>
  <c r="H58" i="7"/>
  <c r="H57" i="7"/>
  <c r="H56" i="7"/>
  <c r="H55" i="7"/>
  <c r="H54" i="7"/>
  <c r="H53" i="7"/>
  <c r="H52" i="7"/>
  <c r="H51" i="7"/>
  <c r="H50" i="7"/>
  <c r="H48" i="7"/>
  <c r="H47" i="7"/>
  <c r="H46" i="7"/>
  <c r="H45" i="7"/>
  <c r="H44" i="7"/>
  <c r="H43" i="7"/>
  <c r="H42" i="7"/>
  <c r="H65" i="7"/>
  <c r="I35" i="7" s="1"/>
  <c r="D105" i="7"/>
  <c r="H18" i="7"/>
  <c r="H19" i="7"/>
  <c r="H17" i="7"/>
  <c r="I49" i="7" l="1"/>
  <c r="H26" i="7"/>
  <c r="B92" i="7"/>
  <c r="I43" i="7"/>
  <c r="I60" i="7"/>
  <c r="I52" i="7"/>
  <c r="I44" i="7"/>
  <c r="I55" i="7"/>
  <c r="I63" i="7"/>
  <c r="I53" i="7"/>
  <c r="I45" i="7"/>
  <c r="I56" i="7"/>
  <c r="I64" i="7"/>
  <c r="I36" i="7"/>
  <c r="I37" i="7"/>
  <c r="I61" i="7"/>
  <c r="I62" i="7"/>
  <c r="I46" i="7"/>
  <c r="I39" i="7"/>
  <c r="I41" i="7"/>
  <c r="I50" i="7"/>
  <c r="I58" i="7"/>
  <c r="I54" i="7"/>
  <c r="I38" i="7"/>
  <c r="I47" i="7"/>
  <c r="I40" i="7"/>
  <c r="I48" i="7"/>
  <c r="I57" i="7"/>
  <c r="D106" i="7"/>
  <c r="D104" i="7"/>
  <c r="I42" i="7"/>
  <c r="I51" i="7"/>
  <c r="I59" i="7"/>
  <c r="G25" i="7"/>
  <c r="G24" i="7"/>
  <c r="G23" i="7"/>
  <c r="E19" i="7"/>
  <c r="G30" i="7"/>
  <c r="B86" i="7"/>
  <c r="B85" i="7"/>
  <c r="B84" i="7"/>
  <c r="B27" i="7"/>
  <c r="B22" i="7"/>
  <c r="G22" i="7"/>
  <c r="G28" i="7"/>
  <c r="G29" i="7"/>
  <c r="G19" i="7"/>
  <c r="G18" i="7"/>
  <c r="G16" i="7"/>
  <c r="G17" i="7"/>
  <c r="E28" i="7"/>
  <c r="E18" i="7"/>
  <c r="E17" i="7"/>
  <c r="E16" i="7"/>
  <c r="E30" i="7"/>
  <c r="E29" i="7"/>
  <c r="E31" i="7" l="1"/>
  <c r="H27" i="7"/>
  <c r="B31" i="7"/>
  <c r="C22" i="7" s="1"/>
  <c r="I65" i="7"/>
  <c r="E49" i="7"/>
  <c r="H22" i="7"/>
  <c r="B87" i="7"/>
  <c r="E37" i="7"/>
  <c r="B90" i="7"/>
  <c r="B95" i="7" s="1"/>
  <c r="C42" i="7"/>
  <c r="C48" i="7"/>
  <c r="C39" i="7"/>
  <c r="C38" i="7"/>
  <c r="C44" i="7"/>
  <c r="C43" i="7"/>
  <c r="C41" i="7"/>
  <c r="C40" i="7"/>
  <c r="C47" i="7"/>
  <c r="C46" i="7"/>
  <c r="C45" i="7"/>
  <c r="C37" i="7"/>
  <c r="C36" i="7"/>
  <c r="G58" i="7"/>
  <c r="G50" i="7"/>
  <c r="E50" i="7"/>
  <c r="G64" i="7"/>
  <c r="G56" i="7"/>
  <c r="G63" i="7"/>
  <c r="G55" i="7"/>
  <c r="G54" i="7"/>
  <c r="G61" i="7"/>
  <c r="G53" i="7"/>
  <c r="G60" i="7"/>
  <c r="G52" i="7"/>
  <c r="G51" i="7"/>
  <c r="G57" i="7"/>
  <c r="G62" i="7"/>
  <c r="G59" i="7"/>
  <c r="E57" i="7"/>
  <c r="E58" i="7"/>
  <c r="E51" i="7"/>
  <c r="E59" i="7"/>
  <c r="E52" i="7"/>
  <c r="E60" i="7"/>
  <c r="E53" i="7"/>
  <c r="E54" i="7"/>
  <c r="E62" i="7"/>
  <c r="E55" i="7"/>
  <c r="E63" i="7"/>
  <c r="E61" i="7"/>
  <c r="E56" i="7"/>
  <c r="E64" i="7"/>
  <c r="E44" i="7"/>
  <c r="E38" i="7"/>
  <c r="E46" i="7"/>
  <c r="E47" i="7"/>
  <c r="E41" i="7"/>
  <c r="E45" i="7"/>
  <c r="E42" i="7"/>
  <c r="E48" i="7"/>
  <c r="E43" i="7"/>
  <c r="G43" i="7"/>
  <c r="G44" i="7"/>
  <c r="G45" i="7"/>
  <c r="G46" i="7"/>
  <c r="G48" i="7"/>
  <c r="G41" i="7"/>
  <c r="G42" i="7"/>
  <c r="G38" i="7"/>
  <c r="G37" i="7"/>
  <c r="G47" i="7"/>
  <c r="C54" i="7"/>
  <c r="C64" i="7"/>
  <c r="C61" i="7"/>
  <c r="C51" i="7"/>
  <c r="C55" i="7"/>
  <c r="C58" i="7"/>
  <c r="C50" i="7"/>
  <c r="C63" i="7"/>
  <c r="C53" i="7"/>
  <c r="C60" i="7"/>
  <c r="C62" i="7"/>
  <c r="C59" i="7"/>
  <c r="C57" i="7"/>
  <c r="C52" i="7"/>
  <c r="C56" i="7"/>
  <c r="C84" i="7" l="1"/>
  <c r="E65" i="7"/>
  <c r="H31" i="7"/>
  <c r="C90" i="7"/>
  <c r="B97" i="7"/>
  <c r="C94" i="7"/>
  <c r="C86" i="7"/>
  <c r="C85" i="7"/>
  <c r="C91" i="7"/>
  <c r="C93" i="7"/>
  <c r="C92" i="7"/>
  <c r="G26" i="7"/>
  <c r="G31" i="7" s="1"/>
  <c r="C27" i="7"/>
  <c r="C28" i="7"/>
  <c r="C25" i="7"/>
  <c r="C30" i="7"/>
  <c r="C23" i="7"/>
  <c r="C29" i="7"/>
  <c r="C19" i="7"/>
  <c r="C18" i="7"/>
  <c r="C16" i="7"/>
  <c r="C24" i="7"/>
  <c r="C17" i="7"/>
  <c r="I26" i="7" l="1"/>
  <c r="I22" i="7"/>
  <c r="I17" i="7"/>
  <c r="I16" i="7"/>
  <c r="I27" i="7"/>
  <c r="C31" i="7"/>
  <c r="C87" i="7"/>
  <c r="C95" i="7"/>
  <c r="I18" i="7"/>
  <c r="I19" i="7"/>
</calcChain>
</file>

<file path=xl/sharedStrings.xml><?xml version="1.0" encoding="utf-8"?>
<sst xmlns="http://schemas.openxmlformats.org/spreadsheetml/2006/main" count="127" uniqueCount="107">
  <si>
    <t>FYXX Ryan White HIV/AIDS Program (RWHAP) Part B (X07)</t>
  </si>
  <si>
    <t>RWHAP Budget Year Award Information</t>
  </si>
  <si>
    <t>1. RWHAP Part B Base Award</t>
  </si>
  <si>
    <t>2. RWHAP Part B ADAP Earmark Award</t>
  </si>
  <si>
    <t>3. RWHAP Part B ADAP Supplemental Award</t>
  </si>
  <si>
    <t>4. Total RWHAP Part B ADAP Earmark + ADAP Supplemental Funds</t>
  </si>
  <si>
    <t>5. RWHAP Part B Emerging Communities Award</t>
  </si>
  <si>
    <t>6. Total RWHAP Part B Funds</t>
  </si>
  <si>
    <t>7. RWHAP Part B MAI Funds</t>
  </si>
  <si>
    <t>8. Total RWHAP Part B + MAI Funds</t>
  </si>
  <si>
    <t>Current FY RWHAP Part B Allocations by Program Component</t>
  </si>
  <si>
    <t>1. Base Award</t>
  </si>
  <si>
    <t xml:space="preserve"> 2. ADAP Earmark + ADAP Supplemental Award</t>
  </si>
  <si>
    <t>3. Emerging Communities (EC) Award</t>
  </si>
  <si>
    <t xml:space="preserve">4. Total </t>
  </si>
  <si>
    <t xml:space="preserve"> </t>
  </si>
  <si>
    <t>Amount</t>
  </si>
  <si>
    <t>Percent</t>
  </si>
  <si>
    <t>1. Part B AIDS Drug Assistance Program Subtotal</t>
  </si>
  <si>
    <t>a. ADAP Services</t>
  </si>
  <si>
    <t>b. Health Insurance to Provide Medications</t>
  </si>
  <si>
    <t>c. ADAP Access/Adherence/Monitoring Services</t>
  </si>
  <si>
    <t>2. Part B Health Insurance Premium &amp; Cost Sharing Assistance for Low Income Individuals</t>
  </si>
  <si>
    <t>3. Part B Home and Community-based Health Services</t>
  </si>
  <si>
    <t>4a. Part B HIV Care Consortia / EC HIV Care Consortia</t>
  </si>
  <si>
    <t>4b. Part B HIV Care Consortia Administration / EC HIV Care Consortia Administration</t>
  </si>
  <si>
    <t>4c. Part B HIV Care Consortia Planning &amp; Evaluation  / EC HIV Care Consortia Planning &amp; Evaluation</t>
  </si>
  <si>
    <t>4d. Part B HIV Care Consortia CQM / EC HIV Care Consortia CQM</t>
  </si>
  <si>
    <r>
      <t xml:space="preserve">5. Part B Emerging Community Services </t>
    </r>
    <r>
      <rPr>
        <b/>
        <strike/>
        <sz val="9"/>
        <color rgb="FFFF0000"/>
        <rFont val="Calibri"/>
        <family val="2"/>
        <scheme val="minor"/>
      </rPr>
      <t/>
    </r>
  </si>
  <si>
    <r>
      <t>6. Part B State Direct Services</t>
    </r>
    <r>
      <rPr>
        <strike/>
        <sz val="8"/>
        <color rgb="FFFF6600"/>
        <rFont val="Calibri"/>
        <family val="2"/>
        <scheme val="minor"/>
      </rPr>
      <t/>
    </r>
  </si>
  <si>
    <t>7. Part B Clinical Quality Management</t>
  </si>
  <si>
    <t>8. Part B Recipient Planning &amp; Evaluation Activities</t>
  </si>
  <si>
    <r>
      <t>9. Recipient Administration</t>
    </r>
    <r>
      <rPr>
        <b/>
        <vertAlign val="superscript"/>
        <sz val="9"/>
        <color theme="1"/>
        <rFont val="Calibri"/>
        <family val="2"/>
        <scheme val="minor"/>
      </rPr>
      <t xml:space="preserve"> </t>
    </r>
  </si>
  <si>
    <t>10. Column Subtotals</t>
  </si>
  <si>
    <t>Current FY RWHAP Breakdown for Consortia, State Direct  Services and Emerging Communities Section</t>
  </si>
  <si>
    <t>1. Consortia</t>
  </si>
  <si>
    <t>2. Direct Services</t>
  </si>
  <si>
    <r>
      <t>3. Emerging Communities</t>
    </r>
    <r>
      <rPr>
        <b/>
        <i/>
        <vertAlign val="superscript"/>
        <sz val="9"/>
        <color rgb="FF000000"/>
        <rFont val="Calibri"/>
        <family val="2"/>
        <scheme val="minor"/>
      </rPr>
      <t xml:space="preserve"> </t>
    </r>
  </si>
  <si>
    <t>4. Total</t>
  </si>
  <si>
    <t>1. Core Medical Services Allocation Subtotal</t>
  </si>
  <si>
    <t>a. AIDS Drug Assistance Program (ADAP) Treatments</t>
  </si>
  <si>
    <t>b. AIDS Pharmaceutical Assistance (LPAP)</t>
  </si>
  <si>
    <t>c. Early Intervention Services (EIS)</t>
  </si>
  <si>
    <t>d. Health Insurance Premium &amp; Cost Sharing Assistance for Low Income Individuals</t>
  </si>
  <si>
    <t>e. Home and Community-based Health Services</t>
  </si>
  <si>
    <t xml:space="preserve">f. Home Health Care </t>
  </si>
  <si>
    <t>g. Hospice Services</t>
  </si>
  <si>
    <t>h. Medical Case Management (including Treatment Adherence Services)</t>
  </si>
  <si>
    <t>i. Medical Nutrition Therapy</t>
  </si>
  <si>
    <t>j. Mental Health Services</t>
  </si>
  <si>
    <t>k. Oral Health Care</t>
  </si>
  <si>
    <t>l. Outpatient /Ambulatory Health Services</t>
  </si>
  <si>
    <t xml:space="preserve">m. Substance Abuse Outpatient Care </t>
  </si>
  <si>
    <t>2. Support Services Allocation Subtotal</t>
  </si>
  <si>
    <t>a. Child Care Services</t>
  </si>
  <si>
    <t>b. Emergency Financial Assistance</t>
  </si>
  <si>
    <t>c. Food Bank/Home Delivered Meals</t>
  </si>
  <si>
    <t>d. Health Education/Risk Reduction</t>
  </si>
  <si>
    <t xml:space="preserve">e. Housing </t>
  </si>
  <si>
    <t>f. Linguistics Services</t>
  </si>
  <si>
    <t xml:space="preserve">g. Medical Transportation </t>
  </si>
  <si>
    <t xml:space="preserve">h. Non-Medical Case Management Services </t>
  </si>
  <si>
    <t>i. Other Professional Services</t>
  </si>
  <si>
    <t>j. Outreach Services</t>
  </si>
  <si>
    <t>k. Psychosocial Support Services</t>
  </si>
  <si>
    <t>l. Referral for Health Care and Support Services</t>
  </si>
  <si>
    <t>m. Rehabilitation Services</t>
  </si>
  <si>
    <t>n. Respite Care</t>
  </si>
  <si>
    <t>o. Substance Abuse Services (residential)</t>
  </si>
  <si>
    <t>3.  Services Allocations Total</t>
  </si>
  <si>
    <t>MAI Award</t>
  </si>
  <si>
    <t>Current FY RWHAP MAI Allocations by Program Component</t>
  </si>
  <si>
    <t>1.  Education to increase minority participation in ADAP</t>
  </si>
  <si>
    <t>2.  Outreach to increase minority participation in ADAP</t>
  </si>
  <si>
    <r>
      <t>3.  Clinical Quality Management</t>
    </r>
    <r>
      <rPr>
        <vertAlign val="superscript"/>
        <sz val="9"/>
        <color theme="1"/>
        <rFont val="Calibri"/>
        <family val="2"/>
        <scheme val="minor"/>
      </rPr>
      <t xml:space="preserve"> </t>
    </r>
  </si>
  <si>
    <t xml:space="preserve">4.  Recipient Planning &amp; Evaluation Activities </t>
  </si>
  <si>
    <t xml:space="preserve">5.  Recipient Administration </t>
  </si>
  <si>
    <t>6. MAI Allocations Total</t>
  </si>
  <si>
    <t>FOR OFFICE USE ONLY:</t>
  </si>
  <si>
    <t>o Recipient received waiver for 75% core medical services requirement.</t>
  </si>
  <si>
    <t>Public Burden Statement:  The purpose of this data collection system is to collect aggregate data on the number of new and existing clients, and clients who have been out of care treated with EHE initiative funding.  HAB will use these data to show the impact of the increased funding on reducing new HIV infections, identifying new HIV infections, engaging clients in care and treatment.  An agency may not conduct or sponsor, and a person is not required to respond to, a collection of information unless it displays a currently valid OMB control number.  The OMB control number for this information collection is 0915-0318 and it is valid until 4/30/2026.  This information collection is mandatory (through increased Authority under the Public Health Service Act, Section 311(c) (42 USC 243(c)) and title XXVI (42 U.S.C. §§ 300ff-11 et seq.).  Public reporting burden for this collection of information is estimated to average 6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14N136B, Rockville, Maryland, 20857 or paperwork@hrsa.gov</t>
  </si>
  <si>
    <t>LEGISLATIVE REQUIREMENTS CHECKLIST</t>
  </si>
  <si>
    <t>CORE MEDICAL SERVICES</t>
  </si>
  <si>
    <t>Percent
(Amount / Total
Service Allocation)</t>
  </si>
  <si>
    <t>ADAP (H16)</t>
  </si>
  <si>
    <t>State-Direct Services: Core Medical Services (D35)</t>
  </si>
  <si>
    <t>Emerging Communities: Core Medical Services (F35)</t>
  </si>
  <si>
    <t>Total Core Medical Service Allocations</t>
  </si>
  <si>
    <t>Support Service Allocations</t>
  </si>
  <si>
    <t>Consortia Services (B22)</t>
  </si>
  <si>
    <t>Consortia EC Services (F22)</t>
  </si>
  <si>
    <t>State-Direct Services: Support Services (D49)</t>
  </si>
  <si>
    <t>Emerging Communities: Support Services (F49)</t>
  </si>
  <si>
    <t>MAI Allocations for Education + Outreach Services (B69 + B70)</t>
  </si>
  <si>
    <t>Total  Support Services Allocations</t>
  </si>
  <si>
    <t>Total Service Allocations</t>
  </si>
  <si>
    <t>CLINICAL QUALITY MANAGEMENT</t>
  </si>
  <si>
    <t>Total Clinical Quality Management allocations must be 5% of the total X07 award or $3 million (whichever is smaller.)</t>
  </si>
  <si>
    <t>(Capped Amount)</t>
  </si>
  <si>
    <t>To the right in red, is the maximum (Capped Amount) that may be allocated to Clinical Quality Management (the lesser of E11* .05 or $3 million) as well as the amount of Current Fiscal Year dollars allocated (CQM Allocations) on Clinical Quality Management (H25+H28+B71). Please check to make sure the Allocations do not exceed the Capped Amount.</t>
  </si>
  <si>
    <t>(CQM Allocations)</t>
  </si>
  <si>
    <t>PLANNING AND EVALAUTION / RECIPIENT ADMINISTRATION</t>
  </si>
  <si>
    <t>Total Part B X07 Planning and Evaluation allocations and total Recipient Administration allocations must each be 10% of less than the total X07 award.  Planning and Evaluation and Recipient Administration do not necessarily need to be 10% of each funding stream as long as the combined total of each is 10% or less of the total X07 award. In addition, Planning and Evaluation and Recipients Administration allocations combined must not exceed 15% of the total X07 award.</t>
  </si>
  <si>
    <t>(Planning &amp; Evaluation)</t>
  </si>
  <si>
    <t>(Recipient Administration)</t>
  </si>
  <si>
    <t>To the right in red, is the percentage of Planning and Evaluation allocations divided by the total X07 award (H24 + H29 + B72) / E11 and Recipient Administration allocation divided by the total X07 award (H23 + H30 + B73) /E11. Please check to make sure these percentage are not greater than 10%. also shown is the percentage of the combined Planning and Evaluation and Recipient Administration allocations divided by the Total X07 Award (H23 + H24 + H29 + H30 + B72 + B73) / E11.</t>
  </si>
  <si>
    <t>(Planning &amp; Evaluation + Recipient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</si>
</sst>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32">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Calibri"/>
      <family val="2"/>
      <scheme val="minor"/>
    </font>
    <font>
      <b/>
      <sz val="10"/>
      <name val="Calibri"/>
      <family val="2"/>
      <scheme val="minor"/>
    </font>
    <font>
      <b/>
      <sz val="9"/>
      <name val="Calibri"/>
      <family val="2"/>
      <scheme val="minor"/>
    </font>
    <font>
      <sz val="9"/>
      <name val="Calibri"/>
      <family val="2"/>
      <scheme val="minor"/>
    </font>
    <font>
      <sz val="10"/>
      <name val="Arial"/>
      <family val="2"/>
    </font>
    <font>
      <b/>
      <sz val="12"/>
      <color theme="1"/>
      <name val="Calibri"/>
      <family val="2"/>
      <scheme val="minor"/>
    </font>
    <font>
      <b/>
      <i/>
      <sz val="10"/>
      <color rgb="FF000000"/>
      <name val="Calibri"/>
      <family val="2"/>
      <scheme val="minor"/>
    </font>
    <font>
      <sz val="10"/>
      <color theme="1"/>
      <name val="Calibri"/>
      <family val="2"/>
      <scheme val="minor"/>
    </font>
    <font>
      <b/>
      <sz val="10"/>
      <color theme="1"/>
      <name val="Calibri"/>
      <family val="2"/>
      <scheme val="minor"/>
    </font>
    <font>
      <sz val="10"/>
      <color rgb="FF333333"/>
      <name val="Calibri"/>
      <family val="2"/>
      <scheme val="minor"/>
    </font>
    <font>
      <b/>
      <i/>
      <sz val="9"/>
      <color rgb="FF000000"/>
      <name val="Calibri"/>
      <family val="2"/>
      <scheme val="minor"/>
    </font>
    <font>
      <b/>
      <sz val="9"/>
      <color theme="1"/>
      <name val="Calibri"/>
      <family val="2"/>
      <scheme val="minor"/>
    </font>
    <font>
      <sz val="9"/>
      <color theme="1"/>
      <name val="Calibri"/>
      <family val="2"/>
      <scheme val="minor"/>
    </font>
    <font>
      <b/>
      <vertAlign val="superscript"/>
      <sz val="9"/>
      <color theme="1"/>
      <name val="Calibri"/>
      <family val="2"/>
      <scheme val="minor"/>
    </font>
    <font>
      <b/>
      <i/>
      <vertAlign val="superscript"/>
      <sz val="9"/>
      <color rgb="FF000000"/>
      <name val="Calibri"/>
      <family val="2"/>
      <scheme val="minor"/>
    </font>
    <font>
      <b/>
      <sz val="9"/>
      <color rgb="FF000000"/>
      <name val="Calibri"/>
      <family val="2"/>
      <scheme val="minor"/>
    </font>
    <font>
      <sz val="9"/>
      <color rgb="FF000000"/>
      <name val="Calibri"/>
      <family val="2"/>
      <scheme val="minor"/>
    </font>
    <font>
      <vertAlign val="superscript"/>
      <sz val="9"/>
      <color theme="1"/>
      <name val="Calibri"/>
      <family val="2"/>
      <scheme val="minor"/>
    </font>
    <font>
      <b/>
      <sz val="8"/>
      <color rgb="FF808080"/>
      <name val="Calibri"/>
      <family val="2"/>
      <scheme val="minor"/>
    </font>
    <font>
      <sz val="8"/>
      <color rgb="FF808080"/>
      <name val="Calibri"/>
      <family val="2"/>
      <scheme val="minor"/>
    </font>
    <font>
      <sz val="10"/>
      <name val="Arial"/>
      <family val="2"/>
    </font>
    <font>
      <b/>
      <sz val="10"/>
      <color rgb="FFFF0000"/>
      <name val="Arial"/>
      <family val="2"/>
    </font>
    <font>
      <b/>
      <sz val="15"/>
      <color rgb="FFFF0000"/>
      <name val="Calibri"/>
      <family val="2"/>
      <scheme val="minor"/>
    </font>
    <font>
      <sz val="10"/>
      <color rgb="FFFF0000"/>
      <name val="Arial"/>
      <family val="2"/>
    </font>
    <font>
      <strike/>
      <sz val="8"/>
      <color rgb="FFFF6600"/>
      <name val="Calibri"/>
      <family val="2"/>
      <scheme val="minor"/>
    </font>
    <font>
      <b/>
      <strike/>
      <sz val="9"/>
      <color rgb="FFFF0000"/>
      <name val="Calibri"/>
      <family val="2"/>
      <scheme val="minor"/>
    </font>
    <font>
      <b/>
      <i/>
      <sz val="9"/>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DCE6F1"/>
        <bgColor indexed="64"/>
      </patternFill>
    </fill>
    <fill>
      <patternFill patternType="solid">
        <fgColor rgb="FFC0C0C0"/>
        <bgColor indexed="64"/>
      </patternFill>
    </fill>
    <fill>
      <patternFill patternType="solid">
        <fgColor rgb="FFFFFFFF"/>
        <bgColor indexed="64"/>
      </patternFill>
    </fill>
    <fill>
      <patternFill patternType="solid">
        <fgColor rgb="FFD9D9D9"/>
        <bgColor indexed="64"/>
      </patternFill>
    </fill>
    <fill>
      <patternFill patternType="solid">
        <fgColor rgb="FF000000"/>
        <bgColor indexed="64"/>
      </patternFill>
    </fill>
    <fill>
      <patternFill patternType="solid">
        <fgColor rgb="FFFFCC99"/>
        <bgColor indexed="64"/>
      </patternFill>
    </fill>
    <fill>
      <patternFill patternType="solid">
        <fgColor rgb="FFCCFFCC"/>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tint="0.79998168889431442"/>
        <bgColor indexed="64"/>
      </patternFill>
    </fill>
  </fills>
  <borders count="55">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bottom style="medium">
        <color indexed="64"/>
      </bottom>
      <diagonal/>
    </border>
    <border>
      <left style="thick">
        <color indexed="64"/>
      </left>
      <right style="medium">
        <color indexed="64"/>
      </right>
      <top style="thick">
        <color indexed="64"/>
      </top>
      <bottom/>
      <diagonal/>
    </border>
    <border>
      <left style="medium">
        <color indexed="64"/>
      </left>
      <right/>
      <top style="thick">
        <color indexed="64"/>
      </top>
      <bottom/>
      <diagonal/>
    </border>
    <border>
      <left/>
      <right style="medium">
        <color rgb="FF000000"/>
      </right>
      <top style="thick">
        <color indexed="64"/>
      </top>
      <bottom/>
      <diagonal/>
    </border>
    <border>
      <left style="medium">
        <color rgb="FF000000"/>
      </left>
      <right/>
      <top style="thick">
        <color indexed="64"/>
      </top>
      <bottom/>
      <diagonal/>
    </border>
    <border>
      <left/>
      <right style="thick">
        <color rgb="FF000000"/>
      </right>
      <top style="thick">
        <color indexed="64"/>
      </top>
      <bottom/>
      <diagonal/>
    </border>
    <border>
      <left style="thick">
        <color indexed="64"/>
      </left>
      <right style="medium">
        <color indexed="64"/>
      </right>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style="thick">
        <color rgb="FF000000"/>
      </right>
      <top/>
      <bottom style="medium">
        <color rgb="FF000000"/>
      </bottom>
      <diagonal/>
    </border>
    <border>
      <left style="thick">
        <color indexed="64"/>
      </left>
      <right style="medium">
        <color indexed="64"/>
      </right>
      <top/>
      <bottom style="medium">
        <color rgb="FF000000"/>
      </bottom>
      <diagonal/>
    </border>
    <border>
      <left/>
      <right style="thick">
        <color indexed="64"/>
      </right>
      <top/>
      <bottom style="medium">
        <color indexed="64"/>
      </bottom>
      <diagonal/>
    </border>
    <border>
      <left style="thick">
        <color indexed="64"/>
      </left>
      <right/>
      <top/>
      <bottom style="medium">
        <color rgb="FF000000"/>
      </bottom>
      <diagonal/>
    </border>
    <border>
      <left style="thick">
        <color indexed="64"/>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rgb="FF000000"/>
      </left>
      <right style="medium">
        <color rgb="FF000000"/>
      </right>
      <top/>
      <bottom/>
      <diagonal/>
    </border>
    <border>
      <left/>
      <right style="medium">
        <color indexed="64"/>
      </right>
      <top/>
      <bottom style="medium">
        <color rgb="FF000000"/>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bottom style="medium">
        <color rgb="FF000000"/>
      </bottom>
      <diagonal/>
    </border>
    <border>
      <left/>
      <right style="medium">
        <color indexed="64"/>
      </right>
      <top/>
      <bottom style="thick">
        <color indexed="64"/>
      </bottom>
      <diagonal/>
    </border>
    <border>
      <left/>
      <right style="medium">
        <color rgb="FFFFFFFF"/>
      </right>
      <top/>
      <bottom/>
      <diagonal/>
    </border>
    <border>
      <left style="thick">
        <color rgb="FF000000"/>
      </left>
      <right style="medium">
        <color indexed="64"/>
      </right>
      <top style="thick">
        <color rgb="FF000000"/>
      </top>
      <bottom/>
      <diagonal/>
    </border>
    <border>
      <left style="medium">
        <color indexed="64"/>
      </left>
      <right/>
      <top style="thick">
        <color rgb="FF000000"/>
      </top>
      <bottom style="medium">
        <color indexed="64"/>
      </bottom>
      <diagonal/>
    </border>
    <border>
      <left/>
      <right style="medium">
        <color rgb="FF000000"/>
      </right>
      <top style="thick">
        <color rgb="FF000000"/>
      </top>
      <bottom style="medium">
        <color indexed="64"/>
      </bottom>
      <diagonal/>
    </border>
    <border>
      <left style="medium">
        <color rgb="FF000000"/>
      </left>
      <right/>
      <top style="thick">
        <color rgb="FF000000"/>
      </top>
      <bottom style="medium">
        <color indexed="64"/>
      </bottom>
      <diagonal/>
    </border>
    <border>
      <left/>
      <right style="thick">
        <color rgb="FF000000"/>
      </right>
      <top style="thick">
        <color rgb="FF000000"/>
      </top>
      <bottom style="medium">
        <color indexed="64"/>
      </bottom>
      <diagonal/>
    </border>
    <border>
      <left style="thick">
        <color rgb="FF000000"/>
      </left>
      <right style="medium">
        <color indexed="64"/>
      </right>
      <top/>
      <bottom style="medium">
        <color rgb="FF000000"/>
      </bottom>
      <diagonal/>
    </border>
    <border>
      <left/>
      <right/>
      <top/>
      <bottom style="medium">
        <color indexed="64"/>
      </bottom>
      <diagonal/>
    </border>
    <border>
      <left style="thick">
        <color rgb="FF000000"/>
      </left>
      <right style="medium">
        <color rgb="FF000000"/>
      </right>
      <top/>
      <bottom style="medium">
        <color rgb="FF000000"/>
      </bottom>
      <diagonal/>
    </border>
    <border>
      <left/>
      <right style="medium">
        <color rgb="FF000000"/>
      </right>
      <top/>
      <bottom style="medium">
        <color indexed="64"/>
      </bottom>
      <diagonal/>
    </border>
    <border>
      <left style="thick">
        <color rgb="FF000000"/>
      </left>
      <right style="medium">
        <color indexed="64"/>
      </right>
      <top/>
      <bottom style="medium">
        <color indexed="64"/>
      </bottom>
      <diagonal/>
    </border>
    <border>
      <left style="thick">
        <color rgb="FF000000"/>
      </left>
      <right style="medium">
        <color indexed="64"/>
      </right>
      <top/>
      <bottom/>
      <diagonal/>
    </border>
    <border>
      <left style="thick">
        <color rgb="FF000000"/>
      </left>
      <right style="medium">
        <color indexed="64"/>
      </right>
      <top style="medium">
        <color indexed="64"/>
      </top>
      <bottom style="medium">
        <color indexed="64"/>
      </bottom>
      <diagonal/>
    </border>
    <border>
      <left style="thick">
        <color rgb="FF000000"/>
      </left>
      <right style="medium">
        <color rgb="FF000000"/>
      </right>
      <top style="medium">
        <color rgb="FF000000"/>
      </top>
      <bottom style="thick">
        <color rgb="FF000000"/>
      </bottom>
      <diagonal/>
    </border>
    <border>
      <left/>
      <right style="medium">
        <color rgb="FF000000"/>
      </right>
      <top/>
      <bottom style="thick">
        <color rgb="FF000000"/>
      </bottom>
      <diagonal/>
    </border>
    <border>
      <left/>
      <right/>
      <top style="thick">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rgb="FF000000"/>
      </bottom>
      <diagonal/>
    </border>
    <border>
      <left style="thin">
        <color indexed="64"/>
      </left>
      <right/>
      <top/>
      <bottom/>
      <diagonal/>
    </border>
    <border>
      <left style="medium">
        <color indexed="64"/>
      </left>
      <right style="medium">
        <color indexed="64"/>
      </right>
      <top style="medium">
        <color rgb="FF000000"/>
      </top>
      <bottom style="medium">
        <color indexed="64"/>
      </bottom>
      <diagonal/>
    </border>
  </borders>
  <cellStyleXfs count="7">
    <xf numFmtId="0" fontId="0" fillId="0" borderId="0"/>
    <xf numFmtId="44" fontId="9" fillId="0" borderId="0" applyFont="0" applyFill="0" applyBorder="0" applyAlignment="0" applyProtection="0"/>
    <xf numFmtId="0" fontId="3" fillId="0" borderId="0"/>
    <xf numFmtId="9" fontId="25" fillId="0" borderId="0" applyFont="0" applyFill="0" applyBorder="0" applyAlignment="0" applyProtection="0"/>
    <xf numFmtId="0" fontId="2" fillId="0" borderId="0"/>
    <xf numFmtId="9" fontId="2" fillId="0" borderId="0" applyFont="0" applyFill="0" applyBorder="0" applyAlignment="0" applyProtection="0"/>
    <xf numFmtId="0" fontId="1" fillId="0" borderId="0"/>
  </cellStyleXfs>
  <cellXfs count="206">
    <xf numFmtId="0" fontId="0" fillId="0" borderId="0" xfId="0"/>
    <xf numFmtId="0" fontId="5" fillId="0" borderId="0" xfId="0" applyFont="1"/>
    <xf numFmtId="0" fontId="0" fillId="0" borderId="0" xfId="0"/>
    <xf numFmtId="0" fontId="0" fillId="0" borderId="0" xfId="0" applyAlignment="1">
      <alignment vertical="center" wrapText="1"/>
    </xf>
    <xf numFmtId="0" fontId="12" fillId="0" borderId="6" xfId="0" applyFont="1" applyBorder="1" applyAlignment="1">
      <alignment horizontal="right" vertical="center"/>
    </xf>
    <xf numFmtId="0" fontId="12" fillId="0" borderId="11" xfId="0" applyFont="1" applyBorder="1" applyAlignment="1">
      <alignment horizontal="right" vertical="center"/>
    </xf>
    <xf numFmtId="6" fontId="13" fillId="6" borderId="11" xfId="0" applyNumberFormat="1" applyFont="1" applyFill="1" applyBorder="1" applyAlignment="1">
      <alignment horizontal="right" vertical="center"/>
    </xf>
    <xf numFmtId="0" fontId="15" fillId="5" borderId="11" xfId="0" applyFont="1" applyFill="1" applyBorder="1" applyAlignment="1">
      <alignment horizontal="center" vertical="center"/>
    </xf>
    <xf numFmtId="0" fontId="15" fillId="5" borderId="23" xfId="0" applyFont="1" applyFill="1" applyBorder="1" applyAlignment="1">
      <alignment horizontal="center" vertical="center"/>
    </xf>
    <xf numFmtId="0" fontId="16" fillId="6" borderId="24" xfId="0" applyFont="1" applyFill="1" applyBorder="1" applyAlignment="1">
      <alignment vertical="center"/>
    </xf>
    <xf numFmtId="6" fontId="16" fillId="6" borderId="7" xfId="0" applyNumberFormat="1" applyFont="1" applyFill="1" applyBorder="1" applyAlignment="1">
      <alignment horizontal="right" vertical="center"/>
    </xf>
    <xf numFmtId="0" fontId="16" fillId="6" borderId="11" xfId="0" applyFont="1" applyFill="1" applyBorder="1" applyAlignment="1">
      <alignment horizontal="right" vertical="center"/>
    </xf>
    <xf numFmtId="6" fontId="16" fillId="6" borderId="11" xfId="0" applyNumberFormat="1" applyFont="1" applyFill="1" applyBorder="1" applyAlignment="1">
      <alignment horizontal="right" vertical="center"/>
    </xf>
    <xf numFmtId="0" fontId="17" fillId="0" borderId="22" xfId="0" applyFont="1" applyBorder="1" applyAlignment="1">
      <alignment horizontal="left" vertical="center" indent="1"/>
    </xf>
    <xf numFmtId="0" fontId="17" fillId="0" borderId="11" xfId="0" applyFont="1" applyBorder="1" applyAlignment="1">
      <alignment horizontal="right" vertical="center"/>
    </xf>
    <xf numFmtId="0" fontId="17" fillId="8" borderId="11" xfId="0" applyFont="1" applyFill="1" applyBorder="1" applyAlignment="1">
      <alignment horizontal="right" vertical="center"/>
    </xf>
    <xf numFmtId="6" fontId="17" fillId="8" borderId="11" xfId="0" applyNumberFormat="1" applyFont="1" applyFill="1" applyBorder="1" applyAlignment="1">
      <alignment horizontal="right" vertical="center"/>
    </xf>
    <xf numFmtId="0" fontId="17" fillId="8" borderId="23" xfId="0" applyFont="1" applyFill="1" applyBorder="1" applyAlignment="1">
      <alignment horizontal="right" vertical="center"/>
    </xf>
    <xf numFmtId="0" fontId="17" fillId="0" borderId="17" xfId="0" applyFont="1" applyBorder="1" applyAlignment="1">
      <alignment horizontal="left" vertical="center" indent="1"/>
    </xf>
    <xf numFmtId="0" fontId="17" fillId="0" borderId="5" xfId="0" applyFont="1" applyBorder="1" applyAlignment="1">
      <alignment horizontal="right" vertical="center"/>
    </xf>
    <xf numFmtId="6" fontId="17" fillId="8" borderId="5" xfId="0" applyNumberFormat="1" applyFont="1" applyFill="1" applyBorder="1" applyAlignment="1">
      <alignment horizontal="right" vertical="center"/>
    </xf>
    <xf numFmtId="0" fontId="16" fillId="7" borderId="25" xfId="0" applyFont="1" applyFill="1" applyBorder="1" applyAlignment="1">
      <alignment vertical="center"/>
    </xf>
    <xf numFmtId="0" fontId="16" fillId="9" borderId="26" xfId="0" applyFont="1" applyFill="1" applyBorder="1" applyAlignment="1">
      <alignment horizontal="right" vertical="center"/>
    </xf>
    <xf numFmtId="6" fontId="16" fillId="8" borderId="6" xfId="0" applyNumberFormat="1" applyFont="1" applyFill="1" applyBorder="1" applyAlignment="1">
      <alignment horizontal="right" vertical="center"/>
    </xf>
    <xf numFmtId="0" fontId="16" fillId="7" borderId="24" xfId="0" applyFont="1" applyFill="1" applyBorder="1" applyAlignment="1">
      <alignment vertical="center"/>
    </xf>
    <xf numFmtId="0" fontId="16" fillId="9" borderId="28" xfId="0" applyFont="1" applyFill="1" applyBorder="1" applyAlignment="1">
      <alignment horizontal="right" vertical="center"/>
    </xf>
    <xf numFmtId="6" fontId="16" fillId="8" borderId="11" xfId="0" applyNumberFormat="1" applyFont="1" applyFill="1" applyBorder="1" applyAlignment="1">
      <alignment horizontal="right" vertical="center"/>
    </xf>
    <xf numFmtId="0" fontId="16" fillId="9" borderId="7" xfId="0" applyFont="1" applyFill="1" applyBorder="1" applyAlignment="1">
      <alignment horizontal="right" vertical="center"/>
    </xf>
    <xf numFmtId="0" fontId="16" fillId="8" borderId="11" xfId="0" applyFont="1" applyFill="1" applyBorder="1" applyAlignment="1">
      <alignment horizontal="right" vertical="center"/>
    </xf>
    <xf numFmtId="0" fontId="16" fillId="7" borderId="30" xfId="0" applyFont="1" applyFill="1" applyBorder="1" applyAlignment="1">
      <alignment horizontal="right" vertical="center"/>
    </xf>
    <xf numFmtId="0" fontId="16" fillId="7" borderId="28" xfId="0" applyFont="1" applyFill="1" applyBorder="1" applyAlignment="1">
      <alignment horizontal="right" vertical="center"/>
    </xf>
    <xf numFmtId="0" fontId="16" fillId="7" borderId="22" xfId="0" applyFont="1" applyFill="1" applyBorder="1" applyAlignment="1">
      <alignment vertical="center"/>
    </xf>
    <xf numFmtId="0" fontId="16" fillId="0" borderId="30" xfId="0" applyFont="1" applyBorder="1" applyAlignment="1">
      <alignment horizontal="right" vertical="center"/>
    </xf>
    <xf numFmtId="0" fontId="16" fillId="6" borderId="22" xfId="0" applyFont="1" applyFill="1" applyBorder="1" applyAlignment="1">
      <alignment vertical="center"/>
    </xf>
    <xf numFmtId="6" fontId="16" fillId="6" borderId="28" xfId="0" applyNumberFormat="1" applyFont="1" applyFill="1" applyBorder="1" applyAlignment="1">
      <alignment horizontal="right" vertical="center"/>
    </xf>
    <xf numFmtId="10" fontId="16" fillId="6" borderId="31" xfId="0" applyNumberFormat="1" applyFont="1" applyFill="1" applyBorder="1" applyAlignment="1">
      <alignment horizontal="right" vertical="center"/>
    </xf>
    <xf numFmtId="6" fontId="16" fillId="6" borderId="31" xfId="0" applyNumberFormat="1" applyFont="1" applyFill="1" applyBorder="1" applyAlignment="1">
      <alignment horizontal="right" vertical="center"/>
    </xf>
    <xf numFmtId="0" fontId="16" fillId="7" borderId="0" xfId="0" applyFont="1" applyFill="1" applyAlignment="1">
      <alignment horizontal="center" vertical="center"/>
    </xf>
    <xf numFmtId="0" fontId="16" fillId="7" borderId="32" xfId="0" applyFont="1" applyFill="1" applyBorder="1" applyAlignment="1">
      <alignment horizontal="center" vertical="center"/>
    </xf>
    <xf numFmtId="0" fontId="15" fillId="10" borderId="11" xfId="0" applyFont="1" applyFill="1" applyBorder="1" applyAlignment="1">
      <alignment horizontal="center" vertical="center"/>
    </xf>
    <xf numFmtId="0" fontId="15" fillId="10" borderId="39" xfId="0" applyFont="1" applyFill="1" applyBorder="1" applyAlignment="1">
      <alignment horizontal="center" vertical="center"/>
    </xf>
    <xf numFmtId="0" fontId="16" fillId="6" borderId="40" xfId="0" applyFont="1" applyFill="1" applyBorder="1" applyAlignment="1">
      <alignment vertical="center"/>
    </xf>
    <xf numFmtId="0" fontId="16" fillId="6" borderId="41" xfId="0" applyFont="1" applyFill="1" applyBorder="1" applyAlignment="1">
      <alignment horizontal="right" vertical="center"/>
    </xf>
    <xf numFmtId="0" fontId="21" fillId="0" borderId="42" xfId="0" applyFont="1" applyBorder="1" applyAlignment="1">
      <alignment horizontal="left" vertical="center" indent="1"/>
    </xf>
    <xf numFmtId="0" fontId="12" fillId="0" borderId="11" xfId="0" applyFont="1" applyBorder="1" applyAlignment="1">
      <alignment vertical="center"/>
    </xf>
    <xf numFmtId="6" fontId="17" fillId="8" borderId="6" xfId="0" applyNumberFormat="1" applyFont="1" applyFill="1" applyBorder="1" applyAlignment="1">
      <alignment horizontal="right" vertical="center"/>
    </xf>
    <xf numFmtId="0" fontId="21" fillId="0" borderId="43" xfId="0" applyFont="1" applyBorder="1" applyAlignment="1">
      <alignment horizontal="left" vertical="center" indent="1"/>
    </xf>
    <xf numFmtId="0" fontId="21" fillId="0" borderId="44" xfId="0" applyFont="1" applyBorder="1" applyAlignment="1">
      <alignment horizontal="left" vertical="center" indent="1"/>
    </xf>
    <xf numFmtId="0" fontId="17" fillId="0" borderId="6" xfId="0" applyFont="1" applyBorder="1" applyAlignment="1">
      <alignment horizontal="right" vertical="center"/>
    </xf>
    <xf numFmtId="6" fontId="16" fillId="6" borderId="19" xfId="0" applyNumberFormat="1" applyFont="1" applyFill="1" applyBorder="1" applyAlignment="1">
      <alignment horizontal="right" vertical="center"/>
    </xf>
    <xf numFmtId="0" fontId="16" fillId="6" borderId="45" xfId="0" applyFont="1" applyFill="1" applyBorder="1" applyAlignment="1">
      <alignment vertical="center"/>
    </xf>
    <xf numFmtId="0" fontId="16" fillId="6" borderId="46" xfId="0" applyFont="1" applyFill="1" applyBorder="1" applyAlignment="1">
      <alignment horizontal="right" vertical="center"/>
    </xf>
    <xf numFmtId="0" fontId="11" fillId="11" borderId="3" xfId="0" applyFont="1" applyFill="1" applyBorder="1" applyAlignment="1">
      <alignment vertical="center" wrapText="1"/>
    </xf>
    <xf numFmtId="0" fontId="15" fillId="11" borderId="11" xfId="0" applyFont="1" applyFill="1" applyBorder="1" applyAlignment="1">
      <alignment horizontal="center" vertical="center"/>
    </xf>
    <xf numFmtId="0" fontId="17" fillId="0" borderId="7" xfId="0" applyFont="1" applyBorder="1" applyAlignment="1">
      <alignment vertical="center"/>
    </xf>
    <xf numFmtId="0" fontId="16" fillId="0" borderId="11" xfId="0" applyFont="1" applyBorder="1" applyAlignment="1">
      <alignment horizontal="right" vertical="center"/>
    </xf>
    <xf numFmtId="0" fontId="17" fillId="0" borderId="50" xfId="0" applyFont="1" applyBorder="1" applyAlignment="1">
      <alignment vertical="center"/>
    </xf>
    <xf numFmtId="0" fontId="16" fillId="0" borderId="28" xfId="0" applyFont="1" applyBorder="1" applyAlignment="1">
      <alignment horizontal="right" vertical="center"/>
    </xf>
    <xf numFmtId="0" fontId="20" fillId="6" borderId="7" xfId="0" applyFont="1" applyFill="1" applyBorder="1" applyAlignment="1">
      <alignment vertical="center"/>
    </xf>
    <xf numFmtId="6" fontId="20" fillId="6" borderId="11" xfId="0" applyNumberFormat="1" applyFont="1" applyFill="1" applyBorder="1" applyAlignment="1">
      <alignment horizontal="right" vertical="center"/>
    </xf>
    <xf numFmtId="0" fontId="0" fillId="0" borderId="0" xfId="0" applyAlignment="1">
      <alignment vertical="center"/>
    </xf>
    <xf numFmtId="0" fontId="23" fillId="0" borderId="51" xfId="0" applyFont="1" applyBorder="1" applyAlignment="1">
      <alignment vertical="center"/>
    </xf>
    <xf numFmtId="0" fontId="24" fillId="0" borderId="7" xfId="0" applyFont="1" applyBorder="1" applyAlignment="1">
      <alignment vertical="center" wrapText="1"/>
    </xf>
    <xf numFmtId="0" fontId="11" fillId="5" borderId="9" xfId="0" applyFont="1" applyFill="1" applyBorder="1" applyAlignment="1">
      <alignment vertical="center"/>
    </xf>
    <xf numFmtId="0" fontId="11" fillId="5" borderId="8" xfId="0" applyFont="1" applyFill="1" applyBorder="1" applyAlignment="1">
      <alignment vertical="center"/>
    </xf>
    <xf numFmtId="0" fontId="11" fillId="5" borderId="10" xfId="0" applyFont="1" applyFill="1" applyBorder="1" applyAlignment="1">
      <alignment vertical="center"/>
    </xf>
    <xf numFmtId="0" fontId="3" fillId="0" borderId="0" xfId="0" applyFont="1"/>
    <xf numFmtId="0" fontId="13" fillId="0" borderId="0" xfId="0" applyFont="1" applyFill="1" applyBorder="1" applyAlignment="1">
      <alignment vertical="center"/>
    </xf>
    <xf numFmtId="6" fontId="13" fillId="0" borderId="0" xfId="0" applyNumberFormat="1" applyFont="1" applyFill="1" applyBorder="1" applyAlignment="1">
      <alignment horizontal="right" vertical="center"/>
    </xf>
    <xf numFmtId="0" fontId="0" fillId="0" borderId="0" xfId="0"/>
    <xf numFmtId="0" fontId="0" fillId="0" borderId="0" xfId="0" applyAlignment="1">
      <alignment horizontal="center"/>
    </xf>
    <xf numFmtId="0" fontId="13" fillId="3" borderId="2" xfId="0" applyFont="1" applyFill="1" applyBorder="1" applyAlignment="1">
      <alignment horizontal="left" vertical="center"/>
    </xf>
    <xf numFmtId="0" fontId="7"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17" fillId="0" borderId="2" xfId="0" applyFont="1" applyBorder="1" applyAlignment="1">
      <alignment horizontal="left" vertical="center" indent="1"/>
    </xf>
    <xf numFmtId="0" fontId="8" fillId="0" borderId="2" xfId="0" applyFont="1" applyBorder="1" applyAlignment="1">
      <alignment horizontal="left" indent="1"/>
    </xf>
    <xf numFmtId="0" fontId="5" fillId="3" borderId="0" xfId="0" applyFont="1" applyFill="1"/>
    <xf numFmtId="0" fontId="6" fillId="3" borderId="0" xfId="0" applyFont="1" applyFill="1"/>
    <xf numFmtId="0" fontId="5" fillId="0" borderId="0" xfId="0" applyFont="1" applyBorder="1"/>
    <xf numFmtId="0" fontId="7" fillId="4" borderId="2" xfId="0" applyFont="1" applyFill="1" applyBorder="1" applyAlignment="1">
      <alignment horizontal="left"/>
    </xf>
    <xf numFmtId="0" fontId="16" fillId="4" borderId="2" xfId="0" applyFont="1" applyFill="1" applyBorder="1" applyAlignment="1">
      <alignment vertical="center"/>
    </xf>
    <xf numFmtId="0" fontId="7" fillId="3" borderId="2" xfId="0" applyFont="1" applyFill="1" applyBorder="1"/>
    <xf numFmtId="0" fontId="5" fillId="3" borderId="0" xfId="0" applyFont="1" applyFill="1" applyBorder="1"/>
    <xf numFmtId="0" fontId="0" fillId="3" borderId="0" xfId="0" applyFill="1" applyBorder="1"/>
    <xf numFmtId="9" fontId="6" fillId="4" borderId="2" xfId="3" applyFont="1" applyFill="1" applyBorder="1"/>
    <xf numFmtId="9" fontId="8" fillId="0" borderId="2" xfId="3" applyFont="1" applyBorder="1"/>
    <xf numFmtId="9" fontId="5" fillId="4" borderId="2" xfId="3" applyFont="1" applyFill="1" applyBorder="1"/>
    <xf numFmtId="0" fontId="4" fillId="2" borderId="0" xfId="0" applyFont="1" applyFill="1" applyBorder="1" applyAlignment="1">
      <alignment horizontal="center" vertical="top" wrapText="1"/>
    </xf>
    <xf numFmtId="0" fontId="4" fillId="2" borderId="1" xfId="0" applyFont="1" applyFill="1" applyBorder="1" applyAlignment="1">
      <alignment horizontal="center" vertical="center" wrapText="1"/>
    </xf>
    <xf numFmtId="0" fontId="8" fillId="2" borderId="0" xfId="0" applyFont="1" applyFill="1" applyBorder="1" applyAlignment="1">
      <alignment horizontal="center" vertical="top" wrapText="1"/>
    </xf>
    <xf numFmtId="6" fontId="8" fillId="0" borderId="2" xfId="1" applyNumberFormat="1" applyFont="1" applyBorder="1" applyAlignment="1">
      <alignment horizontal="right"/>
    </xf>
    <xf numFmtId="6" fontId="8" fillId="0" borderId="2" xfId="1" applyNumberFormat="1" applyFont="1" applyBorder="1"/>
    <xf numFmtId="6" fontId="5" fillId="4" borderId="2" xfId="1" applyNumberFormat="1" applyFont="1" applyFill="1" applyBorder="1"/>
    <xf numFmtId="6" fontId="6" fillId="4" borderId="2" xfId="1" applyNumberFormat="1" applyFont="1" applyFill="1" applyBorder="1"/>
    <xf numFmtId="6" fontId="26" fillId="2" borderId="1" xfId="0" applyNumberFormat="1" applyFont="1" applyFill="1" applyBorder="1" applyAlignment="1">
      <alignment horizontal="center" vertical="center" wrapText="1"/>
    </xf>
    <xf numFmtId="0" fontId="26" fillId="2" borderId="0" xfId="3" applyNumberFormat="1" applyFont="1" applyFill="1" applyAlignment="1">
      <alignment vertical="top"/>
    </xf>
    <xf numFmtId="0" fontId="26" fillId="2" borderId="1" xfId="3" applyNumberFormat="1" applyFont="1" applyFill="1" applyBorder="1" applyAlignment="1">
      <alignment vertical="top"/>
    </xf>
    <xf numFmtId="0" fontId="0" fillId="0" borderId="0" xfId="0"/>
    <xf numFmtId="0" fontId="15" fillId="10" borderId="3" xfId="0" applyFont="1" applyFill="1" applyBorder="1" applyAlignment="1">
      <alignment horizontal="center" vertical="center"/>
    </xf>
    <xf numFmtId="0" fontId="28" fillId="0" borderId="0" xfId="0" applyFont="1" applyAlignment="1">
      <alignment vertical="center" wrapText="1"/>
    </xf>
    <xf numFmtId="0" fontId="3" fillId="0" borderId="0" xfId="0" applyFont="1" applyAlignment="1">
      <alignment vertical="center" wrapText="1"/>
    </xf>
    <xf numFmtId="6" fontId="26" fillId="2" borderId="0" xfId="0" applyNumberFormat="1" applyFont="1" applyFill="1" applyBorder="1" applyAlignment="1">
      <alignment horizontal="center" vertical="top" wrapText="1"/>
    </xf>
    <xf numFmtId="6" fontId="26" fillId="2" borderId="1" xfId="0" applyNumberFormat="1" applyFont="1" applyFill="1" applyBorder="1" applyAlignment="1">
      <alignment horizontal="center" vertical="top" wrapText="1"/>
    </xf>
    <xf numFmtId="6" fontId="26" fillId="2" borderId="0" xfId="0" applyNumberFormat="1" applyFont="1" applyFill="1" applyBorder="1" applyAlignment="1">
      <alignment horizontal="center" vertical="center" wrapText="1"/>
    </xf>
    <xf numFmtId="0" fontId="28" fillId="0" borderId="0" xfId="0" applyFont="1" applyAlignment="1">
      <alignment wrapText="1"/>
    </xf>
    <xf numFmtId="0" fontId="16" fillId="12" borderId="11" xfId="0" applyFont="1" applyFill="1" applyBorder="1" applyAlignment="1">
      <alignment horizontal="right" vertical="center"/>
    </xf>
    <xf numFmtId="0" fontId="16" fillId="12" borderId="54" xfId="0" applyFont="1" applyFill="1" applyBorder="1" applyAlignment="1">
      <alignment horizontal="right" vertical="center"/>
    </xf>
    <xf numFmtId="0" fontId="16" fillId="12" borderId="28" xfId="0" applyFont="1" applyFill="1" applyBorder="1" applyAlignment="1">
      <alignment horizontal="right" vertical="center"/>
    </xf>
    <xf numFmtId="0" fontId="17" fillId="0" borderId="11" xfId="0" applyFont="1" applyFill="1" applyBorder="1" applyAlignment="1">
      <alignment horizontal="right" vertical="center"/>
    </xf>
    <xf numFmtId="0" fontId="17" fillId="12" borderId="11" xfId="0" applyFont="1" applyFill="1" applyBorder="1" applyAlignment="1">
      <alignment horizontal="right" vertical="center"/>
    </xf>
    <xf numFmtId="6" fontId="17" fillId="8" borderId="3" xfId="0" applyNumberFormat="1" applyFont="1" applyFill="1" applyBorder="1" applyAlignment="1">
      <alignment horizontal="right" vertical="center"/>
    </xf>
    <xf numFmtId="0" fontId="16" fillId="13" borderId="11" xfId="0" applyFont="1" applyFill="1" applyBorder="1" applyAlignment="1">
      <alignment horizontal="right" vertical="center"/>
    </xf>
    <xf numFmtId="0" fontId="17" fillId="12" borderId="23" xfId="0" applyFont="1" applyFill="1" applyBorder="1" applyAlignment="1">
      <alignment horizontal="right" vertical="center"/>
    </xf>
    <xf numFmtId="10" fontId="16" fillId="12" borderId="31" xfId="0" applyNumberFormat="1" applyFont="1" applyFill="1" applyBorder="1" applyAlignment="1">
      <alignment horizontal="right" vertical="center"/>
    </xf>
    <xf numFmtId="6" fontId="16" fillId="14" borderId="29" xfId="0" applyNumberFormat="1" applyFont="1" applyFill="1" applyBorder="1" applyAlignment="1">
      <alignment horizontal="right" vertical="center"/>
    </xf>
    <xf numFmtId="6" fontId="16" fillId="14" borderId="3" xfId="0" applyNumberFormat="1" applyFont="1" applyFill="1" applyBorder="1" applyAlignment="1">
      <alignment horizontal="right" vertical="center"/>
    </xf>
    <xf numFmtId="6" fontId="16" fillId="4" borderId="46" xfId="0" applyNumberFormat="1" applyFont="1" applyFill="1" applyBorder="1" applyAlignment="1">
      <alignment horizontal="right" vertical="center"/>
    </xf>
    <xf numFmtId="10" fontId="20" fillId="12" borderId="11" xfId="0" applyNumberFormat="1" applyFont="1" applyFill="1" applyBorder="1" applyAlignment="1">
      <alignment horizontal="right" vertical="center"/>
    </xf>
    <xf numFmtId="0" fontId="8" fillId="0" borderId="2" xfId="0" applyFont="1" applyBorder="1" applyAlignment="1">
      <alignment horizontal="left" vertical="center" indent="1"/>
    </xf>
    <xf numFmtId="0" fontId="8" fillId="0" borderId="2" xfId="0" applyFont="1" applyFill="1" applyBorder="1" applyAlignment="1">
      <alignment horizontal="left" indent="1"/>
    </xf>
    <xf numFmtId="6" fontId="5" fillId="0" borderId="2" xfId="1" applyNumberFormat="1" applyFont="1" applyFill="1" applyBorder="1"/>
    <xf numFmtId="9" fontId="5" fillId="0" borderId="2" xfId="3" applyFont="1" applyFill="1" applyBorder="1"/>
    <xf numFmtId="44" fontId="5" fillId="0" borderId="2" xfId="1" applyFont="1" applyFill="1" applyBorder="1"/>
    <xf numFmtId="0" fontId="7" fillId="7" borderId="24" xfId="0" applyFont="1" applyFill="1" applyBorder="1" applyAlignment="1">
      <alignment vertical="center"/>
    </xf>
    <xf numFmtId="6" fontId="7" fillId="14" borderId="29" xfId="0" applyNumberFormat="1" applyFont="1" applyFill="1" applyBorder="1" applyAlignment="1">
      <alignment horizontal="right" vertical="center"/>
    </xf>
    <xf numFmtId="0" fontId="7" fillId="13" borderId="11" xfId="0" applyFont="1" applyFill="1" applyBorder="1" applyAlignment="1">
      <alignment horizontal="right" vertical="center"/>
    </xf>
    <xf numFmtId="0" fontId="7" fillId="9" borderId="28" xfId="0" applyFont="1" applyFill="1" applyBorder="1" applyAlignment="1">
      <alignment horizontal="right" vertical="center"/>
    </xf>
    <xf numFmtId="0" fontId="7" fillId="12" borderId="11" xfId="0" applyFont="1" applyFill="1" applyBorder="1" applyAlignment="1">
      <alignment horizontal="right" vertical="center"/>
    </xf>
    <xf numFmtId="0" fontId="7" fillId="7" borderId="5" xfId="0" applyFont="1" applyFill="1" applyBorder="1" applyAlignment="1">
      <alignment horizontal="right" vertical="center"/>
    </xf>
    <xf numFmtId="6" fontId="7" fillId="8" borderId="6" xfId="0" applyNumberFormat="1" applyFont="1" applyFill="1" applyBorder="1" applyAlignment="1">
      <alignment horizontal="right" vertical="center"/>
    </xf>
    <xf numFmtId="0" fontId="8" fillId="8" borderId="23" xfId="0" applyFont="1" applyFill="1" applyBorder="1" applyAlignment="1">
      <alignment horizontal="right" vertical="center"/>
    </xf>
    <xf numFmtId="0" fontId="7" fillId="0" borderId="25" xfId="0" applyFont="1" applyFill="1" applyBorder="1" applyAlignment="1">
      <alignment vertical="center"/>
    </xf>
    <xf numFmtId="0" fontId="7" fillId="7" borderId="52" xfId="0" applyFont="1" applyFill="1" applyBorder="1" applyAlignment="1">
      <alignment horizontal="right" vertical="center"/>
    </xf>
    <xf numFmtId="0" fontId="7" fillId="7" borderId="3" xfId="0" applyFont="1" applyFill="1" applyBorder="1" applyAlignment="1">
      <alignment horizontal="right" vertical="center"/>
    </xf>
    <xf numFmtId="0" fontId="8" fillId="12" borderId="23" xfId="0" applyFont="1" applyFill="1" applyBorder="1" applyAlignment="1">
      <alignment horizontal="right" vertical="center"/>
    </xf>
    <xf numFmtId="0" fontId="7" fillId="7" borderId="25" xfId="0" applyFont="1" applyFill="1" applyBorder="1" applyAlignment="1">
      <alignment vertical="center"/>
    </xf>
    <xf numFmtId="0" fontId="7" fillId="7" borderId="7" xfId="0" applyFont="1" applyFill="1" applyBorder="1" applyAlignment="1">
      <alignment horizontal="right" vertical="center"/>
    </xf>
    <xf numFmtId="0" fontId="16" fillId="12" borderId="26" xfId="0" applyFont="1" applyFill="1" applyBorder="1" applyAlignment="1">
      <alignment horizontal="right" vertical="center"/>
    </xf>
    <xf numFmtId="0" fontId="16" fillId="12" borderId="27" xfId="0" applyFont="1" applyFill="1" applyBorder="1" applyAlignment="1">
      <alignment horizontal="right" vertical="center"/>
    </xf>
    <xf numFmtId="6" fontId="16" fillId="12" borderId="6" xfId="0" applyNumberFormat="1" applyFont="1" applyFill="1" applyBorder="1" applyAlignment="1">
      <alignment horizontal="right" vertical="center"/>
    </xf>
    <xf numFmtId="6" fontId="13" fillId="4" borderId="11" xfId="0" applyNumberFormat="1" applyFont="1" applyFill="1" applyBorder="1" applyAlignment="1">
      <alignment horizontal="right" vertical="center"/>
    </xf>
    <xf numFmtId="0" fontId="16" fillId="0" borderId="11" xfId="0" applyFont="1" applyFill="1" applyBorder="1" applyAlignment="1">
      <alignment horizontal="right" vertical="center"/>
    </xf>
    <xf numFmtId="6" fontId="16" fillId="0" borderId="11" xfId="0" applyNumberFormat="1" applyFont="1" applyFill="1" applyBorder="1" applyAlignment="1">
      <alignment horizontal="right" vertical="center"/>
    </xf>
    <xf numFmtId="6" fontId="16" fillId="4" borderId="11" xfId="0" applyNumberFormat="1" applyFont="1" applyFill="1" applyBorder="1" applyAlignment="1">
      <alignment horizontal="right" vertical="center"/>
    </xf>
    <xf numFmtId="0" fontId="0" fillId="0" borderId="0" xfId="0"/>
    <xf numFmtId="0" fontId="8" fillId="2" borderId="0" xfId="0" applyFont="1" applyFill="1" applyAlignment="1">
      <alignment horizontal="left" vertical="top" wrapText="1"/>
    </xf>
    <xf numFmtId="0" fontId="8" fillId="2" borderId="1" xfId="0" applyFont="1" applyFill="1" applyBorder="1" applyAlignment="1">
      <alignment horizontal="left" vertical="top" wrapText="1"/>
    </xf>
    <xf numFmtId="0" fontId="17" fillId="0" borderId="0" xfId="0" applyFont="1" applyAlignment="1">
      <alignment vertical="center" wrapText="1"/>
    </xf>
    <xf numFmtId="0" fontId="5" fillId="0" borderId="9" xfId="0" applyFont="1" applyBorder="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13" fillId="6" borderId="9" xfId="0" applyFont="1" applyFill="1" applyBorder="1" applyAlignment="1">
      <alignment vertical="center"/>
    </xf>
    <xf numFmtId="0" fontId="13" fillId="6" borderId="8" xfId="0" applyFont="1" applyFill="1" applyBorder="1" applyAlignment="1">
      <alignment vertical="center"/>
    </xf>
    <xf numFmtId="0" fontId="13" fillId="6" borderId="6" xfId="0" applyFont="1" applyFill="1" applyBorder="1" applyAlignment="1">
      <alignment vertical="center"/>
    </xf>
    <xf numFmtId="0" fontId="5" fillId="7" borderId="9" xfId="0" applyFont="1" applyFill="1" applyBorder="1" applyAlignment="1">
      <alignment vertical="center"/>
    </xf>
    <xf numFmtId="0" fontId="5" fillId="7" borderId="8" xfId="0" applyFont="1" applyFill="1" applyBorder="1" applyAlignment="1">
      <alignment vertical="center"/>
    </xf>
    <xf numFmtId="0" fontId="5" fillId="7" borderId="6" xfId="0" applyFont="1" applyFill="1" applyBorder="1" applyAlignment="1">
      <alignment vertical="center"/>
    </xf>
    <xf numFmtId="0" fontId="6" fillId="6" borderId="9" xfId="0" applyFont="1" applyFill="1" applyBorder="1" applyAlignment="1">
      <alignment vertical="center"/>
    </xf>
    <xf numFmtId="0" fontId="6" fillId="6" borderId="8" xfId="0" applyFont="1" applyFill="1" applyBorder="1" applyAlignment="1">
      <alignment vertical="center"/>
    </xf>
    <xf numFmtId="0" fontId="6" fillId="6" borderId="10" xfId="0" applyFont="1" applyFill="1" applyBorder="1" applyAlignment="1">
      <alignment vertical="center"/>
    </xf>
    <xf numFmtId="0" fontId="12" fillId="0" borderId="4" xfId="0" applyFont="1" applyBorder="1" applyAlignment="1">
      <alignment vertical="center"/>
    </xf>
    <xf numFmtId="0" fontId="11" fillId="5" borderId="12" xfId="0" applyFont="1" applyFill="1" applyBorder="1" applyAlignment="1">
      <alignment vertical="center"/>
    </xf>
    <xf numFmtId="0" fontId="11" fillId="5" borderId="17" xfId="0" applyFont="1" applyFill="1" applyBorder="1" applyAlignment="1">
      <alignment vertical="center"/>
    </xf>
    <xf numFmtId="0" fontId="11" fillId="5" borderId="22" xfId="0" applyFont="1" applyFill="1" applyBorder="1" applyAlignment="1">
      <alignment vertical="center"/>
    </xf>
    <xf numFmtId="0" fontId="15" fillId="5" borderId="13"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31" fillId="15" borderId="15" xfId="0" applyFont="1" applyFill="1" applyBorder="1" applyAlignment="1">
      <alignment horizontal="center" vertical="center" wrapText="1"/>
    </xf>
    <xf numFmtId="0" fontId="31" fillId="15" borderId="14" xfId="0" applyFont="1" applyFill="1" applyBorder="1" applyAlignment="1">
      <alignment horizontal="center" vertical="center" wrapText="1"/>
    </xf>
    <xf numFmtId="0" fontId="31" fillId="15" borderId="20" xfId="0" applyFont="1" applyFill="1" applyBorder="1" applyAlignment="1">
      <alignment horizontal="center" vertical="center" wrapText="1"/>
    </xf>
    <xf numFmtId="0" fontId="31" fillId="15" borderId="19"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20" xfId="0" applyFont="1" applyFill="1" applyBorder="1" applyAlignment="1">
      <alignment horizontal="center" vertical="center" wrapText="1"/>
    </xf>
    <xf numFmtId="0" fontId="15" fillId="5" borderId="15" xfId="0" applyFont="1" applyFill="1" applyBorder="1" applyAlignment="1">
      <alignment horizontal="center" vertical="center"/>
    </xf>
    <xf numFmtId="0" fontId="15" fillId="5" borderId="16" xfId="0" applyFont="1" applyFill="1" applyBorder="1" applyAlignment="1">
      <alignment horizontal="center" vertical="center"/>
    </xf>
    <xf numFmtId="0" fontId="15" fillId="5" borderId="20" xfId="0" applyFont="1" applyFill="1" applyBorder="1" applyAlignment="1">
      <alignment horizontal="center" vertical="center"/>
    </xf>
    <xf numFmtId="0" fontId="15" fillId="5" borderId="21" xfId="0" applyFont="1" applyFill="1" applyBorder="1" applyAlignment="1">
      <alignment horizontal="center" vertical="center"/>
    </xf>
    <xf numFmtId="0" fontId="14" fillId="7" borderId="9" xfId="0" applyFont="1" applyFill="1" applyBorder="1" applyAlignment="1">
      <alignment vertical="center"/>
    </xf>
    <xf numFmtId="0" fontId="14" fillId="7" borderId="8" xfId="0" applyFont="1" applyFill="1" applyBorder="1" applyAlignment="1">
      <alignment vertical="center"/>
    </xf>
    <xf numFmtId="0" fontId="14" fillId="7" borderId="6" xfId="0" applyFont="1" applyFill="1" applyBorder="1" applyAlignment="1">
      <alignment vertical="center"/>
    </xf>
    <xf numFmtId="0" fontId="11" fillId="11" borderId="48" xfId="0" applyFont="1" applyFill="1" applyBorder="1" applyAlignment="1">
      <alignment horizontal="center" vertical="center"/>
    </xf>
    <xf numFmtId="0" fontId="11" fillId="11" borderId="49" xfId="0" applyFont="1" applyFill="1" applyBorder="1" applyAlignment="1">
      <alignment horizontal="center" vertical="center"/>
    </xf>
    <xf numFmtId="0" fontId="0" fillId="0" borderId="0" xfId="0" applyAlignment="1">
      <alignment vertical="top" wrapText="1"/>
    </xf>
    <xf numFmtId="0" fontId="8" fillId="2" borderId="0" xfId="0" applyFont="1" applyFill="1" applyAlignment="1">
      <alignment horizontal="left" vertical="top" wrapText="1"/>
    </xf>
    <xf numFmtId="0" fontId="8" fillId="2" borderId="1" xfId="0" applyFont="1" applyFill="1" applyBorder="1" applyAlignment="1">
      <alignment horizontal="left" vertical="top" wrapText="1"/>
    </xf>
    <xf numFmtId="0" fontId="8" fillId="2" borderId="53" xfId="0" applyFont="1" applyFill="1" applyBorder="1" applyAlignment="1">
      <alignment horizontal="left" vertical="top" wrapText="1"/>
    </xf>
    <xf numFmtId="0" fontId="8" fillId="2" borderId="0" xfId="0" applyFont="1" applyFill="1" applyBorder="1" applyAlignment="1">
      <alignment horizontal="left" vertical="top" wrapText="1"/>
    </xf>
    <xf numFmtId="0" fontId="27" fillId="0" borderId="0" xfId="0" applyFont="1" applyFill="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center" vertical="center"/>
    </xf>
    <xf numFmtId="0" fontId="11" fillId="10" borderId="33" xfId="0" applyFont="1" applyFill="1" applyBorder="1" applyAlignment="1">
      <alignment vertical="center" wrapText="1"/>
    </xf>
    <xf numFmtId="0" fontId="11" fillId="10" borderId="38" xfId="0" applyFont="1" applyFill="1" applyBorder="1" applyAlignment="1">
      <alignment vertical="center" wrapText="1"/>
    </xf>
    <xf numFmtId="0" fontId="15" fillId="10" borderId="34" xfId="0" applyFont="1" applyFill="1" applyBorder="1" applyAlignment="1">
      <alignment horizontal="center" vertical="center" wrapText="1"/>
    </xf>
    <xf numFmtId="0" fontId="15" fillId="10" borderId="35" xfId="0" applyFont="1" applyFill="1" applyBorder="1" applyAlignment="1">
      <alignment horizontal="center" vertical="center" wrapText="1"/>
    </xf>
    <xf numFmtId="0" fontId="15" fillId="10" borderId="36" xfId="0" applyFont="1" applyFill="1" applyBorder="1" applyAlignment="1">
      <alignment horizontal="center" vertical="center"/>
    </xf>
    <xf numFmtId="0" fontId="15" fillId="10" borderId="35" xfId="0" applyFont="1" applyFill="1" applyBorder="1" applyAlignment="1">
      <alignment horizontal="center" vertical="center"/>
    </xf>
    <xf numFmtId="0" fontId="15" fillId="10" borderId="36" xfId="0" applyFont="1" applyFill="1" applyBorder="1" applyAlignment="1">
      <alignment horizontal="center" vertical="center" wrapText="1"/>
    </xf>
    <xf numFmtId="0" fontId="15" fillId="10" borderId="37" xfId="0" applyFont="1" applyFill="1" applyBorder="1" applyAlignment="1">
      <alignment horizontal="center" vertical="center"/>
    </xf>
    <xf numFmtId="0" fontId="16" fillId="0" borderId="47" xfId="0" applyFont="1" applyBorder="1" applyAlignment="1">
      <alignment horizontal="center" vertical="center"/>
    </xf>
    <xf numFmtId="0" fontId="12" fillId="0" borderId="9" xfId="0" applyFont="1" applyBorder="1" applyAlignment="1">
      <alignment vertical="center"/>
    </xf>
    <xf numFmtId="0" fontId="12" fillId="0" borderId="8" xfId="0" applyFont="1" applyBorder="1" applyAlignment="1">
      <alignment vertical="center"/>
    </xf>
    <xf numFmtId="0" fontId="12" fillId="0" borderId="6" xfId="0" applyFont="1" applyBorder="1" applyAlignment="1">
      <alignment vertical="center"/>
    </xf>
    <xf numFmtId="0" fontId="8" fillId="0" borderId="0" xfId="0" applyFont="1" applyAlignment="1">
      <alignment vertical="center" wrapText="1"/>
    </xf>
    <xf numFmtId="0" fontId="6" fillId="6" borderId="6" xfId="0" applyFont="1" applyFill="1" applyBorder="1" applyAlignment="1">
      <alignment vertical="center"/>
    </xf>
    <xf numFmtId="0" fontId="0" fillId="0" borderId="0" xfId="0" applyAlignment="1"/>
  </cellXfs>
  <cellStyles count="7">
    <cellStyle name="Currency" xfId="1" builtinId="4"/>
    <cellStyle name="Normal" xfId="0" builtinId="0"/>
    <cellStyle name="Normal 2" xfId="2" xr:uid="{00000000-0005-0000-0000-000002000000}"/>
    <cellStyle name="Normal 2 2" xfId="4" xr:uid="{00000000-0005-0000-0000-000003000000}"/>
    <cellStyle name="Normal 3" xfId="6" xr:uid="{00000000-0005-0000-0000-000004000000}"/>
    <cellStyle name="Percent" xfId="3" builtinId="5"/>
    <cellStyle name="Percent 2" xfId="5" xr:uid="{00000000-0005-0000-0000-000006000000}"/>
  </cellStyles>
  <dxfs count="0"/>
  <tableStyles count="0" defaultTableStyle="TableStyleMedium9"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7"/>
  <sheetViews>
    <sheetView showGridLines="0" tabSelected="1" topLeftCell="A74" zoomScaleNormal="100" workbookViewId="0">
      <selection activeCell="A79" sqref="A79:C79"/>
    </sheetView>
  </sheetViews>
  <sheetFormatPr defaultRowHeight="13.15"/>
  <cols>
    <col min="1" max="1" width="71.28515625" customWidth="1"/>
    <col min="2" max="2" width="12.7109375" customWidth="1"/>
    <col min="3" max="3" width="16" customWidth="1"/>
    <col min="4" max="5" width="12.7109375" customWidth="1"/>
    <col min="6" max="6" width="19.28515625" customWidth="1"/>
    <col min="7" max="9" width="12.7109375" customWidth="1"/>
    <col min="10" max="10" width="17" customWidth="1"/>
  </cols>
  <sheetData>
    <row r="1" spans="1:12" ht="15.6">
      <c r="A1" s="190" t="s">
        <v>0</v>
      </c>
      <c r="B1" s="190"/>
      <c r="C1" s="190"/>
      <c r="D1" s="190"/>
      <c r="E1" s="190"/>
      <c r="F1" s="190"/>
      <c r="G1" s="190"/>
      <c r="H1" s="190"/>
      <c r="I1" s="190"/>
      <c r="J1" s="3"/>
      <c r="K1" s="144"/>
      <c r="L1" s="144"/>
    </row>
    <row r="2" spans="1:12" ht="13.9" thickBot="1">
      <c r="A2" s="205"/>
      <c r="B2" s="205"/>
      <c r="C2" s="205"/>
      <c r="D2" s="205"/>
      <c r="E2" s="205"/>
      <c r="F2" s="205"/>
      <c r="G2" s="205"/>
      <c r="H2" s="205"/>
      <c r="I2" s="205"/>
      <c r="J2" s="3"/>
      <c r="K2" s="144"/>
      <c r="L2" s="144"/>
    </row>
    <row r="3" spans="1:12" ht="14.45" thickBot="1">
      <c r="A3" s="63" t="s">
        <v>1</v>
      </c>
      <c r="B3" s="64"/>
      <c r="C3" s="64"/>
      <c r="D3" s="64"/>
      <c r="E3" s="65"/>
      <c r="F3" s="67"/>
      <c r="G3" s="67"/>
      <c r="H3" s="67"/>
      <c r="I3" s="68"/>
      <c r="J3" s="3"/>
      <c r="K3" s="144"/>
      <c r="L3" s="144"/>
    </row>
    <row r="4" spans="1:12" ht="14.45" thickBot="1">
      <c r="A4" s="200" t="s">
        <v>2</v>
      </c>
      <c r="B4" s="201"/>
      <c r="C4" s="201"/>
      <c r="D4" s="202"/>
      <c r="E4" s="4"/>
      <c r="F4" s="67"/>
      <c r="G4" s="67"/>
      <c r="H4" s="67"/>
      <c r="I4" s="68"/>
      <c r="J4" s="3"/>
      <c r="K4" s="144"/>
      <c r="L4" s="144"/>
    </row>
    <row r="5" spans="1:12" ht="14.45" thickBot="1">
      <c r="A5" s="148" t="s">
        <v>3</v>
      </c>
      <c r="B5" s="149"/>
      <c r="C5" s="149"/>
      <c r="D5" s="150"/>
      <c r="E5" s="5"/>
      <c r="F5" s="67"/>
      <c r="G5" s="67"/>
      <c r="H5" s="67"/>
      <c r="I5" s="68"/>
      <c r="J5" s="3"/>
      <c r="K5" s="144"/>
      <c r="L5" s="144"/>
    </row>
    <row r="6" spans="1:12" ht="14.45" thickBot="1">
      <c r="A6" s="200" t="s">
        <v>4</v>
      </c>
      <c r="B6" s="201"/>
      <c r="C6" s="201"/>
      <c r="D6" s="202"/>
      <c r="E6" s="5"/>
      <c r="F6" s="67"/>
      <c r="G6" s="67"/>
      <c r="H6" s="67"/>
      <c r="I6" s="68"/>
      <c r="J6" s="3"/>
      <c r="K6" s="144"/>
      <c r="L6" s="144"/>
    </row>
    <row r="7" spans="1:12" ht="14.45" thickBot="1">
      <c r="A7" s="157" t="s">
        <v>5</v>
      </c>
      <c r="B7" s="158"/>
      <c r="C7" s="158"/>
      <c r="D7" s="204"/>
      <c r="E7" s="6">
        <f>SUM(E5:E6)</f>
        <v>0</v>
      </c>
      <c r="F7" s="67"/>
      <c r="G7" s="67"/>
      <c r="H7" s="67"/>
      <c r="I7" s="68"/>
      <c r="J7" s="3"/>
      <c r="K7" s="144"/>
      <c r="L7" s="144"/>
    </row>
    <row r="8" spans="1:12" ht="14.45" thickBot="1">
      <c r="A8" s="178" t="s">
        <v>6</v>
      </c>
      <c r="B8" s="179"/>
      <c r="C8" s="179"/>
      <c r="D8" s="180"/>
      <c r="E8" s="5"/>
      <c r="F8" s="67"/>
      <c r="G8" s="67"/>
      <c r="H8" s="67"/>
      <c r="I8" s="68"/>
      <c r="J8" s="3"/>
      <c r="K8" s="144"/>
      <c r="L8" s="144"/>
    </row>
    <row r="9" spans="1:12" ht="14.45" thickBot="1">
      <c r="A9" s="151" t="s">
        <v>7</v>
      </c>
      <c r="B9" s="152"/>
      <c r="C9" s="152"/>
      <c r="D9" s="153"/>
      <c r="E9" s="6">
        <f>SUM(E4:E6,E8)</f>
        <v>0</v>
      </c>
      <c r="F9" s="67"/>
      <c r="G9" s="67"/>
      <c r="H9" s="67"/>
      <c r="I9" s="68"/>
      <c r="J9" s="3"/>
      <c r="K9" s="144"/>
      <c r="L9" s="144"/>
    </row>
    <row r="10" spans="1:12" ht="14.45" thickBot="1">
      <c r="A10" s="154" t="s">
        <v>8</v>
      </c>
      <c r="B10" s="155"/>
      <c r="C10" s="155"/>
      <c r="D10" s="156"/>
      <c r="E10" s="5"/>
      <c r="F10" s="67"/>
      <c r="G10" s="67"/>
      <c r="H10" s="67"/>
      <c r="I10" s="68"/>
      <c r="J10" s="3"/>
      <c r="K10" s="144"/>
      <c r="L10" s="144"/>
    </row>
    <row r="11" spans="1:12" ht="14.45" thickBot="1">
      <c r="A11" s="157" t="s">
        <v>9</v>
      </c>
      <c r="B11" s="158"/>
      <c r="C11" s="158"/>
      <c r="D11" s="159"/>
      <c r="E11" s="140">
        <f>SUM(E9,E10)</f>
        <v>0</v>
      </c>
      <c r="F11" s="67"/>
      <c r="G11" s="67"/>
      <c r="H11" s="67"/>
      <c r="I11" s="68"/>
      <c r="J11" s="3"/>
      <c r="K11" s="144"/>
      <c r="L11" s="144"/>
    </row>
    <row r="12" spans="1:12" ht="14.45" thickBot="1">
      <c r="A12" s="160"/>
      <c r="B12" s="160"/>
      <c r="C12" s="160"/>
      <c r="D12" s="160"/>
      <c r="E12" s="160"/>
      <c r="F12" s="160"/>
      <c r="G12" s="160"/>
      <c r="H12" s="160"/>
      <c r="I12" s="160"/>
      <c r="J12" s="3"/>
      <c r="K12" s="144"/>
      <c r="L12" s="144"/>
    </row>
    <row r="13" spans="1:12" ht="20.25" customHeight="1" thickTop="1">
      <c r="A13" s="161" t="s">
        <v>10</v>
      </c>
      <c r="B13" s="164" t="s">
        <v>11</v>
      </c>
      <c r="C13" s="165"/>
      <c r="D13" s="168" t="s">
        <v>12</v>
      </c>
      <c r="E13" s="169"/>
      <c r="F13" s="172" t="s">
        <v>13</v>
      </c>
      <c r="G13" s="165"/>
      <c r="H13" s="174" t="s">
        <v>14</v>
      </c>
      <c r="I13" s="175"/>
      <c r="J13" s="3"/>
      <c r="K13" s="144"/>
      <c r="L13" s="144"/>
    </row>
    <row r="14" spans="1:12" ht="13.9" thickBot="1">
      <c r="A14" s="162"/>
      <c r="B14" s="166"/>
      <c r="C14" s="167"/>
      <c r="D14" s="170"/>
      <c r="E14" s="171"/>
      <c r="F14" s="173"/>
      <c r="G14" s="167"/>
      <c r="H14" s="176"/>
      <c r="I14" s="177"/>
      <c r="J14" s="3"/>
      <c r="K14" s="144"/>
      <c r="L14" s="66" t="s">
        <v>15</v>
      </c>
    </row>
    <row r="15" spans="1:12" ht="13.9" thickBot="1">
      <c r="A15" s="163"/>
      <c r="B15" s="7" t="s">
        <v>16</v>
      </c>
      <c r="C15" s="7" t="s">
        <v>17</v>
      </c>
      <c r="D15" s="7" t="s">
        <v>16</v>
      </c>
      <c r="E15" s="7" t="s">
        <v>17</v>
      </c>
      <c r="F15" s="7" t="s">
        <v>16</v>
      </c>
      <c r="G15" s="7" t="s">
        <v>17</v>
      </c>
      <c r="H15" s="7" t="s">
        <v>16</v>
      </c>
      <c r="I15" s="8" t="s">
        <v>17</v>
      </c>
      <c r="J15" s="3"/>
      <c r="K15" s="144"/>
      <c r="L15" s="144"/>
    </row>
    <row r="16" spans="1:12" ht="13.5" customHeight="1" thickBot="1">
      <c r="A16" s="9" t="s">
        <v>18</v>
      </c>
      <c r="B16" s="10">
        <f>SUM(B17:B19)</f>
        <v>0</v>
      </c>
      <c r="C16" s="11" t="str">
        <f t="shared" ref="C16:C22" si="0">IF(ISERROR(B16/$B$31),"- -",B16/$B$31)</f>
        <v>- -</v>
      </c>
      <c r="D16" s="10">
        <f>SUM(D17:D19)</f>
        <v>0</v>
      </c>
      <c r="E16" s="11" t="str">
        <f t="shared" ref="E16:E19" si="1">IF(ISERROR(D16/$D$31),"- -",D16/$D$31)</f>
        <v>- -</v>
      </c>
      <c r="F16" s="10">
        <f>SUM(F17:F19)</f>
        <v>0</v>
      </c>
      <c r="G16" s="11" t="str">
        <f t="shared" ref="G16:G25" si="2">IF(ISERROR(F16/$F$31),"- -",F16/$F$31)</f>
        <v>- -</v>
      </c>
      <c r="H16" s="143">
        <f>SUM(B16,D16,F16)</f>
        <v>0</v>
      </c>
      <c r="I16" s="11" t="str">
        <f>IF(ISERROR(H16/$H$31),"- -",H16/$H$31)</f>
        <v>- -</v>
      </c>
      <c r="J16" s="99"/>
      <c r="K16" s="144"/>
      <c r="L16" s="144"/>
    </row>
    <row r="17" spans="1:16" ht="13.9" thickBot="1">
      <c r="A17" s="13" t="s">
        <v>19</v>
      </c>
      <c r="B17" s="14"/>
      <c r="C17" s="111" t="str">
        <f t="shared" si="0"/>
        <v>- -</v>
      </c>
      <c r="D17" s="14"/>
      <c r="E17" s="111" t="str">
        <f t="shared" si="1"/>
        <v>- -</v>
      </c>
      <c r="F17" s="14"/>
      <c r="G17" s="111" t="str">
        <f t="shared" si="2"/>
        <v>- -</v>
      </c>
      <c r="H17" s="16">
        <f>SUM(B17,D17,F17)</f>
        <v>0</v>
      </c>
      <c r="I17" s="17" t="str">
        <f>IF(ISERROR(H17/$H$31),"- -",H17/$H$31)</f>
        <v>- -</v>
      </c>
      <c r="J17" s="3"/>
      <c r="K17" s="144"/>
      <c r="L17" s="144"/>
      <c r="M17" s="144"/>
      <c r="N17" s="144"/>
      <c r="O17" s="144"/>
      <c r="P17" s="144"/>
    </row>
    <row r="18" spans="1:16" ht="13.9" thickBot="1">
      <c r="A18" s="13" t="s">
        <v>20</v>
      </c>
      <c r="B18" s="14"/>
      <c r="C18" s="111" t="str">
        <f t="shared" si="0"/>
        <v>- -</v>
      </c>
      <c r="D18" s="14"/>
      <c r="E18" s="111" t="str">
        <f t="shared" si="1"/>
        <v>- -</v>
      </c>
      <c r="F18" s="14"/>
      <c r="G18" s="111" t="str">
        <f t="shared" si="2"/>
        <v>- -</v>
      </c>
      <c r="H18" s="16">
        <f t="shared" ref="H18:H19" si="3">SUM(B18,D18,F18)</f>
        <v>0</v>
      </c>
      <c r="I18" s="17" t="str">
        <f t="shared" ref="I18:I19" si="4">IF(ISERROR(H18/$H$31),"- -",H18/$H$31)</f>
        <v>- -</v>
      </c>
      <c r="J18" s="3"/>
      <c r="K18" s="144"/>
      <c r="L18" s="144"/>
      <c r="M18" s="144"/>
      <c r="N18" s="144"/>
      <c r="O18" s="144"/>
      <c r="P18" s="144"/>
    </row>
    <row r="19" spans="1:16" ht="13.9" thickBot="1">
      <c r="A19" s="18" t="s">
        <v>21</v>
      </c>
      <c r="B19" s="19"/>
      <c r="C19" s="111" t="str">
        <f t="shared" si="0"/>
        <v>- -</v>
      </c>
      <c r="D19" s="19"/>
      <c r="E19" s="111" t="str">
        <f t="shared" si="1"/>
        <v>- -</v>
      </c>
      <c r="F19" s="19"/>
      <c r="G19" s="111" t="str">
        <f t="shared" si="2"/>
        <v>- -</v>
      </c>
      <c r="H19" s="16">
        <f t="shared" si="3"/>
        <v>0</v>
      </c>
      <c r="I19" s="17" t="str">
        <f t="shared" si="4"/>
        <v>- -</v>
      </c>
      <c r="J19" s="3"/>
      <c r="K19" s="144"/>
      <c r="L19" s="144"/>
      <c r="M19" s="144"/>
      <c r="N19" s="144"/>
      <c r="O19" s="144"/>
      <c r="P19" s="144"/>
    </row>
    <row r="20" spans="1:16" ht="13.9" thickBot="1">
      <c r="A20" s="21" t="s">
        <v>22</v>
      </c>
      <c r="B20" s="137"/>
      <c r="C20" s="105"/>
      <c r="D20" s="22"/>
      <c r="E20" s="105"/>
      <c r="F20" s="137"/>
      <c r="G20" s="105"/>
      <c r="H20" s="139"/>
      <c r="I20" s="112"/>
      <c r="J20" s="3"/>
      <c r="K20" s="144"/>
      <c r="L20" s="144"/>
      <c r="M20" s="144"/>
      <c r="N20" s="144"/>
      <c r="O20" s="144"/>
      <c r="P20" s="144"/>
    </row>
    <row r="21" spans="1:16" ht="13.9" thickBot="1">
      <c r="A21" s="24" t="s">
        <v>23</v>
      </c>
      <c r="B21" s="138"/>
      <c r="C21" s="105"/>
      <c r="D21" s="25"/>
      <c r="E21" s="105"/>
      <c r="F21" s="106"/>
      <c r="G21" s="105"/>
      <c r="H21" s="139"/>
      <c r="I21" s="112"/>
      <c r="J21" s="3"/>
      <c r="K21" s="144"/>
      <c r="L21" s="144"/>
      <c r="M21" s="144"/>
      <c r="N21" s="144"/>
      <c r="O21" s="144"/>
      <c r="P21" s="144"/>
    </row>
    <row r="22" spans="1:16" s="66" customFormat="1" ht="13.9" thickBot="1">
      <c r="A22" s="123" t="s">
        <v>24</v>
      </c>
      <c r="B22" s="124">
        <f>B65</f>
        <v>0</v>
      </c>
      <c r="C22" s="125" t="str">
        <f t="shared" si="0"/>
        <v>- -</v>
      </c>
      <c r="D22" s="126"/>
      <c r="E22" s="127"/>
      <c r="F22" s="128"/>
      <c r="G22" s="125" t="str">
        <f t="shared" si="2"/>
        <v>- -</v>
      </c>
      <c r="H22" s="129">
        <f t="shared" ref="H22:H25" si="5">SUM(F22,B22)</f>
        <v>0</v>
      </c>
      <c r="I22" s="130" t="str">
        <f>IF(ISERROR(H22/$H$31),"- -",H22/$H$31)</f>
        <v>- -</v>
      </c>
      <c r="J22" s="100" t="s">
        <v>15</v>
      </c>
    </row>
    <row r="23" spans="1:16" s="66" customFormat="1" ht="13.9" thickBot="1">
      <c r="A23" s="131" t="s">
        <v>25</v>
      </c>
      <c r="B23" s="132"/>
      <c r="C23" s="125" t="str">
        <f t="shared" ref="C23:C30" si="6">IF(ISERROR(B23/$B$31),"- -",B23/$B$31)</f>
        <v>- -</v>
      </c>
      <c r="D23" s="126"/>
      <c r="E23" s="127"/>
      <c r="F23" s="133"/>
      <c r="G23" s="125" t="str">
        <f t="shared" si="2"/>
        <v>- -</v>
      </c>
      <c r="H23" s="129">
        <f t="shared" si="5"/>
        <v>0</v>
      </c>
      <c r="I23" s="134"/>
      <c r="J23" s="100"/>
    </row>
    <row r="24" spans="1:16" s="66" customFormat="1" ht="13.9" thickBot="1">
      <c r="A24" s="135" t="s">
        <v>26</v>
      </c>
      <c r="B24" s="132"/>
      <c r="C24" s="125" t="str">
        <f t="shared" si="6"/>
        <v>- -</v>
      </c>
      <c r="D24" s="126"/>
      <c r="E24" s="127"/>
      <c r="F24" s="136"/>
      <c r="G24" s="125" t="str">
        <f t="shared" si="2"/>
        <v>- -</v>
      </c>
      <c r="H24" s="129">
        <f t="shared" si="5"/>
        <v>0</v>
      </c>
      <c r="I24" s="134"/>
      <c r="J24" s="100"/>
    </row>
    <row r="25" spans="1:16" s="66" customFormat="1" ht="13.9" thickBot="1">
      <c r="A25" s="135" t="s">
        <v>27</v>
      </c>
      <c r="B25" s="128"/>
      <c r="C25" s="125" t="str">
        <f t="shared" si="6"/>
        <v>- -</v>
      </c>
      <c r="D25" s="126"/>
      <c r="E25" s="127"/>
      <c r="F25" s="128"/>
      <c r="G25" s="125" t="str">
        <f t="shared" si="2"/>
        <v>- -</v>
      </c>
      <c r="H25" s="129">
        <f t="shared" si="5"/>
        <v>0</v>
      </c>
      <c r="I25" s="134"/>
      <c r="J25" s="100"/>
    </row>
    <row r="26" spans="1:16" s="97" customFormat="1" ht="13.5" customHeight="1" thickBot="1">
      <c r="A26" s="21" t="s">
        <v>28</v>
      </c>
      <c r="B26" s="106"/>
      <c r="C26" s="105"/>
      <c r="D26" s="107"/>
      <c r="E26" s="105"/>
      <c r="F26" s="115">
        <f>F65</f>
        <v>0</v>
      </c>
      <c r="G26" s="111" t="str">
        <f>IF(ISERROR(F26/$B$31),"- -",F26/$B$31)</f>
        <v>- -</v>
      </c>
      <c r="H26" s="23">
        <f>SUM(F26)</f>
        <v>0</v>
      </c>
      <c r="I26" s="17" t="str">
        <f>IF(ISERROR(H26/$H$31),"- -",H26/$H$31)</f>
        <v>- -</v>
      </c>
      <c r="J26" s="99"/>
      <c r="K26" s="144"/>
      <c r="L26" s="144"/>
      <c r="M26" s="144"/>
      <c r="N26" s="144"/>
      <c r="O26" s="144"/>
      <c r="P26" s="144"/>
    </row>
    <row r="27" spans="1:16" ht="14.25" customHeight="1" thickBot="1">
      <c r="A27" s="24" t="s">
        <v>29</v>
      </c>
      <c r="B27" s="114">
        <f>D65</f>
        <v>0</v>
      </c>
      <c r="C27" s="111" t="str">
        <f t="shared" si="6"/>
        <v>- -</v>
      </c>
      <c r="D27" s="25"/>
      <c r="E27" s="105"/>
      <c r="F27" s="27"/>
      <c r="G27" s="25"/>
      <c r="H27" s="26">
        <f>SUM(B27)</f>
        <v>0</v>
      </c>
      <c r="I27" s="17" t="str">
        <f>IF(ISERROR(H27/$H$31),"- -",H27/$H$31)</f>
        <v>- -</v>
      </c>
      <c r="J27" s="99"/>
      <c r="K27" s="144"/>
      <c r="L27" s="144"/>
      <c r="M27" s="144"/>
      <c r="N27" s="144"/>
      <c r="O27" s="144"/>
      <c r="P27" s="104"/>
    </row>
    <row r="28" spans="1:16" ht="13.9" thickBot="1">
      <c r="A28" s="24" t="s">
        <v>30</v>
      </c>
      <c r="B28" s="29"/>
      <c r="C28" s="111" t="str">
        <f t="shared" si="6"/>
        <v>- -</v>
      </c>
      <c r="D28" s="30"/>
      <c r="E28" s="111" t="str">
        <f>IF(ISERROR(D28/$D$31),"- -",D28/$D$31)</f>
        <v>- -</v>
      </c>
      <c r="F28" s="30"/>
      <c r="G28" s="111" t="str">
        <f>IF(ISERROR(F28/$F$31),"- -",F28/$F$31)</f>
        <v>- -</v>
      </c>
      <c r="H28" s="26">
        <f>SUM(B28,D28,F28)</f>
        <v>0</v>
      </c>
      <c r="I28" s="112"/>
      <c r="J28" s="3"/>
      <c r="K28" s="144"/>
      <c r="L28" s="144"/>
      <c r="M28" s="144"/>
      <c r="N28" s="144"/>
      <c r="O28" s="144"/>
      <c r="P28" s="144"/>
    </row>
    <row r="29" spans="1:16" ht="13.9" thickBot="1">
      <c r="A29" s="31" t="s">
        <v>31</v>
      </c>
      <c r="B29" s="30"/>
      <c r="C29" s="111" t="str">
        <f t="shared" si="6"/>
        <v>- -</v>
      </c>
      <c r="D29" s="30"/>
      <c r="E29" s="111" t="str">
        <f>IF(ISERROR(D29/$D$31),"- -",D29/$D$31)</f>
        <v>- -</v>
      </c>
      <c r="F29" s="30"/>
      <c r="G29" s="111" t="str">
        <f>IF(ISERROR(F29/$F$31),"- -",F29/$F$31)</f>
        <v>- -</v>
      </c>
      <c r="H29" s="26">
        <f>SUM(B29,D29,F29)</f>
        <v>0</v>
      </c>
      <c r="I29" s="112"/>
      <c r="J29" s="3"/>
      <c r="K29" s="144"/>
      <c r="L29" s="144"/>
      <c r="M29" s="144"/>
      <c r="N29" s="144"/>
      <c r="O29" s="144"/>
      <c r="P29" s="144"/>
    </row>
    <row r="30" spans="1:16" ht="14.45" thickBot="1">
      <c r="A30" s="31" t="s">
        <v>32</v>
      </c>
      <c r="B30" s="30"/>
      <c r="C30" s="111" t="str">
        <f t="shared" si="6"/>
        <v>- -</v>
      </c>
      <c r="D30" s="30"/>
      <c r="E30" s="111" t="str">
        <f>IF(ISERROR(D30/$D$31),"- -",D30/$D$31)</f>
        <v>- -</v>
      </c>
      <c r="F30" s="32"/>
      <c r="G30" s="111" t="str">
        <f>IF(ISERROR(F30/$F$31),"- -",F30/$F$31)</f>
        <v>- -</v>
      </c>
      <c r="H30" s="26">
        <f>SUM(B30,D30,F30)</f>
        <v>0</v>
      </c>
      <c r="I30" s="112"/>
      <c r="J30" s="3"/>
      <c r="K30" s="144"/>
      <c r="L30" s="144"/>
      <c r="M30" s="144"/>
      <c r="N30" s="144"/>
      <c r="O30" s="144"/>
      <c r="P30" s="144"/>
    </row>
    <row r="31" spans="1:16" ht="13.5" customHeight="1" thickBot="1">
      <c r="A31" s="33" t="s">
        <v>33</v>
      </c>
      <c r="B31" s="34">
        <f>SUM(B17:B19,B23:B25,B27:B30)</f>
        <v>0</v>
      </c>
      <c r="C31" s="35" t="str">
        <f>IF(ISERROR(SUM(C17+C18+C19+C22+C23+C24+C25+C27+C28+C29+C30)),"- -",SUM(C17+C18+C19+C22+C23+C24+C25+C27+C28+C29+C30))</f>
        <v>- -</v>
      </c>
      <c r="D31" s="34">
        <f>SUM(D17:D19,D28:D30)</f>
        <v>0</v>
      </c>
      <c r="E31" s="35" t="str">
        <f>IF(ISERROR(SUM(E17+E18+E19+E28+E29+E30)),"- -",SUM(E17+E18+E19+E28+E29+E30))</f>
        <v>- -</v>
      </c>
      <c r="F31" s="34">
        <f>SUM(F17:F19,F22:F26,F28:F30)</f>
        <v>0</v>
      </c>
      <c r="G31" s="35" t="str">
        <f>IF(ISERROR(SUM(G17+G18+G19+G22+G23+G24+G25+G26+G28+G29+G30)),"- -",SUM(G17+G18+G19+G22+G23+G24+G25+G26+G28+G29+G30))</f>
        <v>- -</v>
      </c>
      <c r="H31" s="36">
        <f>SUM(H17:H19,H22:H30)</f>
        <v>0</v>
      </c>
      <c r="I31" s="113"/>
      <c r="J31" s="99"/>
      <c r="K31" s="144"/>
      <c r="L31" s="144"/>
      <c r="M31" s="144"/>
      <c r="N31" s="144"/>
      <c r="O31" s="144"/>
      <c r="P31" s="144"/>
    </row>
    <row r="32" spans="1:16" ht="13.9" thickBot="1">
      <c r="A32" s="37"/>
      <c r="B32" s="37"/>
      <c r="C32" s="37"/>
      <c r="D32" s="37"/>
      <c r="E32" s="37"/>
      <c r="F32" s="37"/>
      <c r="G32" s="37"/>
      <c r="H32" s="37"/>
      <c r="I32" s="38"/>
      <c r="J32" s="3"/>
      <c r="K32" s="144"/>
      <c r="L32" s="144"/>
      <c r="M32" s="144"/>
      <c r="N32" s="144"/>
      <c r="O32" s="144"/>
      <c r="P32" s="144"/>
    </row>
    <row r="33" spans="1:10" ht="62.25" customHeight="1" thickTop="1" thickBot="1">
      <c r="A33" s="191" t="s">
        <v>34</v>
      </c>
      <c r="B33" s="193" t="s">
        <v>35</v>
      </c>
      <c r="C33" s="194"/>
      <c r="D33" s="195" t="s">
        <v>36</v>
      </c>
      <c r="E33" s="196"/>
      <c r="F33" s="197" t="s">
        <v>37</v>
      </c>
      <c r="G33" s="194"/>
      <c r="H33" s="195" t="s">
        <v>38</v>
      </c>
      <c r="I33" s="198"/>
      <c r="J33" s="3"/>
    </row>
    <row r="34" spans="1:10" ht="13.9" thickBot="1">
      <c r="A34" s="192"/>
      <c r="B34" s="39" t="s">
        <v>16</v>
      </c>
      <c r="C34" s="40" t="s">
        <v>17</v>
      </c>
      <c r="D34" s="98" t="s">
        <v>16</v>
      </c>
      <c r="E34" s="40" t="s">
        <v>17</v>
      </c>
      <c r="F34" s="98" t="s">
        <v>16</v>
      </c>
      <c r="G34" s="40" t="s">
        <v>17</v>
      </c>
      <c r="H34" s="98" t="s">
        <v>16</v>
      </c>
      <c r="I34" s="98" t="s">
        <v>17</v>
      </c>
      <c r="J34" s="3"/>
    </row>
    <row r="35" spans="1:10" ht="13.9" thickBot="1">
      <c r="A35" s="41" t="s">
        <v>39</v>
      </c>
      <c r="B35" s="12">
        <f>SUM(B36:B48)</f>
        <v>0</v>
      </c>
      <c r="C35" s="42" t="str">
        <f>IF(ISERROR(B35/B65),"- -",B35/B65)</f>
        <v>- -</v>
      </c>
      <c r="D35" s="142">
        <f>SUM(D37:D48)</f>
        <v>0</v>
      </c>
      <c r="E35" s="42" t="str">
        <f>IF(ISERROR(D35/D65),"- -",D35/D65)</f>
        <v>- -</v>
      </c>
      <c r="F35" s="142">
        <f>SUM(F37:F48)</f>
        <v>0</v>
      </c>
      <c r="G35" s="42" t="str">
        <f>IF(ISERROR(F35/F65),"- -",F35/F65)</f>
        <v>- -</v>
      </c>
      <c r="H35" s="12">
        <f>SUM(B35,D35,F35)</f>
        <v>0</v>
      </c>
      <c r="I35" s="42" t="str">
        <f>IF(ISERROR(H35/H65),"- -",H35/H65)</f>
        <v>- -</v>
      </c>
      <c r="J35" s="3"/>
    </row>
    <row r="36" spans="1:10" ht="13.9" thickBot="1">
      <c r="A36" s="43" t="s">
        <v>40</v>
      </c>
      <c r="B36" s="108"/>
      <c r="C36" s="15" t="str">
        <f t="shared" ref="C36:C48" si="7">IF(ISERROR(B36/$B$65),"- -",B36/$B$65)</f>
        <v>- -</v>
      </c>
      <c r="D36" s="109"/>
      <c r="E36" s="109"/>
      <c r="F36" s="109"/>
      <c r="G36" s="109"/>
      <c r="H36" s="110">
        <f>B36</f>
        <v>0</v>
      </c>
      <c r="I36" s="15" t="str">
        <f t="shared" ref="I36:I48" si="8">IF(ISERROR(H36/$H$65),"- -",H36/$H$65)</f>
        <v>- -</v>
      </c>
      <c r="J36" s="3"/>
    </row>
    <row r="37" spans="1:10" ht="14.45" thickBot="1">
      <c r="A37" s="43" t="s">
        <v>41</v>
      </c>
      <c r="B37" s="44"/>
      <c r="C37" s="15" t="str">
        <f t="shared" si="7"/>
        <v>- -</v>
      </c>
      <c r="D37" s="14"/>
      <c r="E37" s="15" t="str">
        <f t="shared" ref="E37:E48" si="9">IF(ISERROR(D37/$D$65),"- -",D37/$D$65)</f>
        <v>- -</v>
      </c>
      <c r="F37" s="44"/>
      <c r="G37" s="15" t="str">
        <f t="shared" ref="G37:G48" si="10">IF(ISERROR(F37/$F$65),"- -",F37/$F$65)</f>
        <v>- -</v>
      </c>
      <c r="H37" s="20">
        <f>SUM(B37,D37,F37)</f>
        <v>0</v>
      </c>
      <c r="I37" s="15" t="str">
        <f t="shared" si="8"/>
        <v>- -</v>
      </c>
      <c r="J37" s="3"/>
    </row>
    <row r="38" spans="1:10" ht="14.45" thickBot="1">
      <c r="A38" s="43" t="s">
        <v>42</v>
      </c>
      <c r="B38" s="14"/>
      <c r="C38" s="15" t="str">
        <f t="shared" si="7"/>
        <v>- -</v>
      </c>
      <c r="D38" s="44"/>
      <c r="E38" s="15" t="str">
        <f t="shared" si="9"/>
        <v>- -</v>
      </c>
      <c r="F38" s="14"/>
      <c r="G38" s="15" t="str">
        <f t="shared" si="10"/>
        <v>- -</v>
      </c>
      <c r="H38" s="45">
        <f>SUM(B38,D38,F38)</f>
        <v>0</v>
      </c>
      <c r="I38" s="15" t="str">
        <f t="shared" si="8"/>
        <v>- -</v>
      </c>
      <c r="J38" s="3"/>
    </row>
    <row r="39" spans="1:10" ht="14.45" thickBot="1">
      <c r="A39" s="43" t="s">
        <v>43</v>
      </c>
      <c r="B39" s="14"/>
      <c r="C39" s="15" t="str">
        <f t="shared" si="7"/>
        <v>- -</v>
      </c>
      <c r="D39" s="44"/>
      <c r="E39" s="15" t="str">
        <f t="shared" si="9"/>
        <v>- -</v>
      </c>
      <c r="F39" s="14"/>
      <c r="G39" s="15" t="str">
        <f t="shared" si="10"/>
        <v>- -</v>
      </c>
      <c r="H39" s="110">
        <f>B39</f>
        <v>0</v>
      </c>
      <c r="I39" s="15" t="str">
        <f t="shared" si="8"/>
        <v>- -</v>
      </c>
      <c r="J39" s="3"/>
    </row>
    <row r="40" spans="1:10" ht="14.45" thickBot="1">
      <c r="A40" s="43" t="s">
        <v>44</v>
      </c>
      <c r="B40" s="14"/>
      <c r="C40" s="15" t="str">
        <f t="shared" si="7"/>
        <v>- -</v>
      </c>
      <c r="D40" s="44"/>
      <c r="E40" s="15" t="str">
        <f t="shared" si="9"/>
        <v>- -</v>
      </c>
      <c r="F40" s="14"/>
      <c r="G40" s="15" t="str">
        <f t="shared" si="10"/>
        <v>- -</v>
      </c>
      <c r="H40" s="20">
        <f>B40</f>
        <v>0</v>
      </c>
      <c r="I40" s="15" t="str">
        <f t="shared" si="8"/>
        <v>- -</v>
      </c>
      <c r="J40" s="3"/>
    </row>
    <row r="41" spans="1:10" ht="14.45" thickBot="1">
      <c r="A41" s="43" t="s">
        <v>45</v>
      </c>
      <c r="B41" s="14"/>
      <c r="C41" s="15" t="str">
        <f t="shared" si="7"/>
        <v>- -</v>
      </c>
      <c r="D41" s="14"/>
      <c r="E41" s="15" t="str">
        <f t="shared" si="9"/>
        <v>- -</v>
      </c>
      <c r="F41" s="44"/>
      <c r="G41" s="15" t="str">
        <f t="shared" si="10"/>
        <v>- -</v>
      </c>
      <c r="H41" s="45">
        <f>SUM(B41,D41,F41)</f>
        <v>0</v>
      </c>
      <c r="I41" s="15" t="str">
        <f t="shared" si="8"/>
        <v>- -</v>
      </c>
      <c r="J41" s="3"/>
    </row>
    <row r="42" spans="1:10" ht="13.9" thickBot="1">
      <c r="A42" s="43" t="s">
        <v>46</v>
      </c>
      <c r="B42" s="14"/>
      <c r="C42" s="15" t="str">
        <f t="shared" si="7"/>
        <v>- -</v>
      </c>
      <c r="D42" s="14"/>
      <c r="E42" s="15" t="str">
        <f t="shared" si="9"/>
        <v>- -</v>
      </c>
      <c r="F42" s="14"/>
      <c r="G42" s="15" t="str">
        <f t="shared" si="10"/>
        <v>- -</v>
      </c>
      <c r="H42" s="45">
        <f t="shared" ref="H42:H64" si="11">SUM(B42,D42,F42)</f>
        <v>0</v>
      </c>
      <c r="I42" s="15" t="str">
        <f t="shared" si="8"/>
        <v>- -</v>
      </c>
      <c r="J42" s="3"/>
    </row>
    <row r="43" spans="1:10" ht="14.45" thickBot="1">
      <c r="A43" s="46" t="s">
        <v>47</v>
      </c>
      <c r="B43" s="14"/>
      <c r="C43" s="15" t="str">
        <f t="shared" si="7"/>
        <v>- -</v>
      </c>
      <c r="D43" s="44"/>
      <c r="E43" s="15" t="str">
        <f t="shared" si="9"/>
        <v>- -</v>
      </c>
      <c r="F43" s="44"/>
      <c r="G43" s="15" t="str">
        <f t="shared" si="10"/>
        <v>- -</v>
      </c>
      <c r="H43" s="45">
        <f t="shared" si="11"/>
        <v>0</v>
      </c>
      <c r="I43" s="15" t="str">
        <f t="shared" si="8"/>
        <v>- -</v>
      </c>
      <c r="J43" s="3"/>
    </row>
    <row r="44" spans="1:10" ht="13.9" thickBot="1">
      <c r="A44" s="47" t="s">
        <v>48</v>
      </c>
      <c r="B44" s="14"/>
      <c r="C44" s="15" t="str">
        <f t="shared" si="7"/>
        <v>- -</v>
      </c>
      <c r="D44" s="14"/>
      <c r="E44" s="15" t="str">
        <f t="shared" si="9"/>
        <v>- -</v>
      </c>
      <c r="F44" s="14"/>
      <c r="G44" s="15" t="str">
        <f t="shared" si="10"/>
        <v>- -</v>
      </c>
      <c r="H44" s="45">
        <f t="shared" si="11"/>
        <v>0</v>
      </c>
      <c r="I44" s="15" t="str">
        <f t="shared" si="8"/>
        <v>- -</v>
      </c>
      <c r="J44" s="3"/>
    </row>
    <row r="45" spans="1:10" ht="13.9" thickBot="1">
      <c r="A45" s="43" t="s">
        <v>49</v>
      </c>
      <c r="B45" s="19"/>
      <c r="C45" s="15" t="str">
        <f t="shared" si="7"/>
        <v>- -</v>
      </c>
      <c r="D45" s="19"/>
      <c r="E45" s="15" t="str">
        <f t="shared" si="9"/>
        <v>- -</v>
      </c>
      <c r="F45" s="19"/>
      <c r="G45" s="15" t="str">
        <f t="shared" si="10"/>
        <v>- -</v>
      </c>
      <c r="H45" s="45">
        <f t="shared" si="11"/>
        <v>0</v>
      </c>
      <c r="I45" s="15" t="str">
        <f t="shared" si="8"/>
        <v>- -</v>
      </c>
      <c r="J45" s="3"/>
    </row>
    <row r="46" spans="1:10" ht="13.9" thickBot="1">
      <c r="A46" s="43" t="s">
        <v>50</v>
      </c>
      <c r="B46" s="48"/>
      <c r="C46" s="15" t="str">
        <f t="shared" si="7"/>
        <v>- -</v>
      </c>
      <c r="D46" s="48"/>
      <c r="E46" s="15" t="str">
        <f t="shared" si="9"/>
        <v>- -</v>
      </c>
      <c r="F46" s="48"/>
      <c r="G46" s="15" t="str">
        <f t="shared" si="10"/>
        <v>- -</v>
      </c>
      <c r="H46" s="45">
        <f t="shared" si="11"/>
        <v>0</v>
      </c>
      <c r="I46" s="15" t="str">
        <f t="shared" si="8"/>
        <v>- -</v>
      </c>
      <c r="J46" s="3"/>
    </row>
    <row r="47" spans="1:10" ht="13.9" thickBot="1">
      <c r="A47" s="43" t="s">
        <v>51</v>
      </c>
      <c r="B47" s="19"/>
      <c r="C47" s="15" t="str">
        <f t="shared" si="7"/>
        <v>- -</v>
      </c>
      <c r="D47" s="19"/>
      <c r="E47" s="15" t="str">
        <f t="shared" si="9"/>
        <v>- -</v>
      </c>
      <c r="F47" s="19"/>
      <c r="G47" s="15" t="str">
        <f t="shared" si="10"/>
        <v>- -</v>
      </c>
      <c r="H47" s="45">
        <f t="shared" si="11"/>
        <v>0</v>
      </c>
      <c r="I47" s="15" t="str">
        <f t="shared" si="8"/>
        <v>- -</v>
      </c>
      <c r="J47" s="3"/>
    </row>
    <row r="48" spans="1:10" ht="13.9" thickBot="1">
      <c r="A48" s="43" t="s">
        <v>52</v>
      </c>
      <c r="B48" s="48"/>
      <c r="C48" s="15" t="str">
        <f t="shared" si="7"/>
        <v>- -</v>
      </c>
      <c r="D48" s="48"/>
      <c r="E48" s="15" t="str">
        <f t="shared" si="9"/>
        <v>- -</v>
      </c>
      <c r="F48" s="48"/>
      <c r="G48" s="15" t="str">
        <f t="shared" si="10"/>
        <v>- -</v>
      </c>
      <c r="H48" s="45">
        <f t="shared" si="11"/>
        <v>0</v>
      </c>
      <c r="I48" s="15" t="str">
        <f t="shared" si="8"/>
        <v>- -</v>
      </c>
      <c r="J48" s="3"/>
    </row>
    <row r="49" spans="1:10" ht="13.9" thickBot="1">
      <c r="A49" s="41" t="s">
        <v>53</v>
      </c>
      <c r="B49" s="49">
        <f>SUM(B50:B64)</f>
        <v>0</v>
      </c>
      <c r="C49" s="42" t="str">
        <f>IF(ISERROR(B49/B65),"- -",B49/B65)</f>
        <v>- -</v>
      </c>
      <c r="D49" s="49">
        <f>SUM(D50:D64)</f>
        <v>0</v>
      </c>
      <c r="E49" s="42" t="str">
        <f>IF(ISERROR(D49/D65),"- -",D49/D65)</f>
        <v>- -</v>
      </c>
      <c r="F49" s="49">
        <f>SUM(F50:F64)</f>
        <v>0</v>
      </c>
      <c r="G49" s="42" t="str">
        <f>IF(ISERROR(F49/F65),"- -",F49/F65)</f>
        <v>- -</v>
      </c>
      <c r="H49" s="10">
        <f>SUM(B49,D49,F49)</f>
        <v>0</v>
      </c>
      <c r="I49" s="42" t="str">
        <f>IF(ISERROR(H49/H65),"- -",H49/H65)</f>
        <v>- -</v>
      </c>
      <c r="J49" s="3"/>
    </row>
    <row r="50" spans="1:10" ht="13.9" thickBot="1">
      <c r="A50" s="43" t="s">
        <v>54</v>
      </c>
      <c r="B50" s="14"/>
      <c r="C50" s="15" t="str">
        <f>IF(ISERROR(B50/$B$65),"- -",B50/$B$65)</f>
        <v>- -</v>
      </c>
      <c r="D50" s="14"/>
      <c r="E50" s="15" t="str">
        <f t="shared" ref="E50:E64" si="12">IF(ISERROR(D50/$D$65),"- -",D50/$D$65)</f>
        <v>- -</v>
      </c>
      <c r="F50" s="14"/>
      <c r="G50" s="15" t="str">
        <f t="shared" ref="G50:G64" si="13">IF(ISERROR(F50/$D$65),"- -",F50/$D$65)</f>
        <v>- -</v>
      </c>
      <c r="H50" s="45">
        <f t="shared" si="11"/>
        <v>0</v>
      </c>
      <c r="I50" s="15" t="str">
        <f>IF(ISERROR(H50/$H$65),"- -",H50/$H$65)</f>
        <v>- -</v>
      </c>
      <c r="J50" s="3"/>
    </row>
    <row r="51" spans="1:10" ht="13.9" thickBot="1">
      <c r="A51" s="43" t="s">
        <v>55</v>
      </c>
      <c r="B51" s="14"/>
      <c r="C51" s="15" t="str">
        <f t="shared" ref="C51:C63" si="14">IF(ISERROR(B51/$B$65),"- -",B51/$B$65)</f>
        <v>- -</v>
      </c>
      <c r="D51" s="14"/>
      <c r="E51" s="15" t="str">
        <f t="shared" si="12"/>
        <v>- -</v>
      </c>
      <c r="F51" s="14"/>
      <c r="G51" s="15" t="str">
        <f t="shared" si="13"/>
        <v>- -</v>
      </c>
      <c r="H51" s="45">
        <f t="shared" si="11"/>
        <v>0</v>
      </c>
      <c r="I51" s="15" t="str">
        <f t="shared" ref="I51:I64" si="15">IF(ISERROR(H51/$H$65),"- -",H51/$H$65)</f>
        <v>- -</v>
      </c>
      <c r="J51" s="3"/>
    </row>
    <row r="52" spans="1:10" ht="13.9" thickBot="1">
      <c r="A52" s="43" t="s">
        <v>56</v>
      </c>
      <c r="B52" s="14"/>
      <c r="C52" s="15" t="str">
        <f t="shared" si="14"/>
        <v>- -</v>
      </c>
      <c r="D52" s="14"/>
      <c r="E52" s="15" t="str">
        <f t="shared" si="12"/>
        <v>- -</v>
      </c>
      <c r="F52" s="14"/>
      <c r="G52" s="15" t="str">
        <f t="shared" si="13"/>
        <v>- -</v>
      </c>
      <c r="H52" s="45">
        <f t="shared" si="11"/>
        <v>0</v>
      </c>
      <c r="I52" s="15" t="str">
        <f t="shared" si="15"/>
        <v>- -</v>
      </c>
      <c r="J52" s="3"/>
    </row>
    <row r="53" spans="1:10" ht="13.9" thickBot="1">
      <c r="A53" s="43" t="s">
        <v>57</v>
      </c>
      <c r="B53" s="14"/>
      <c r="C53" s="15" t="str">
        <f t="shared" si="14"/>
        <v>- -</v>
      </c>
      <c r="D53" s="14"/>
      <c r="E53" s="15" t="str">
        <f t="shared" si="12"/>
        <v>- -</v>
      </c>
      <c r="F53" s="14"/>
      <c r="G53" s="15" t="str">
        <f t="shared" si="13"/>
        <v>- -</v>
      </c>
      <c r="H53" s="45">
        <f t="shared" si="11"/>
        <v>0</v>
      </c>
      <c r="I53" s="15" t="str">
        <f t="shared" si="15"/>
        <v>- -</v>
      </c>
      <c r="J53" s="3"/>
    </row>
    <row r="54" spans="1:10" ht="13.9" thickBot="1">
      <c r="A54" s="43" t="s">
        <v>58</v>
      </c>
      <c r="B54" s="14"/>
      <c r="C54" s="15" t="str">
        <f t="shared" si="14"/>
        <v>- -</v>
      </c>
      <c r="D54" s="14"/>
      <c r="E54" s="15" t="str">
        <f t="shared" si="12"/>
        <v>- -</v>
      </c>
      <c r="F54" s="14"/>
      <c r="G54" s="15" t="str">
        <f t="shared" si="13"/>
        <v>- -</v>
      </c>
      <c r="H54" s="45">
        <f t="shared" si="11"/>
        <v>0</v>
      </c>
      <c r="I54" s="15" t="str">
        <f t="shared" si="15"/>
        <v>- -</v>
      </c>
      <c r="J54" s="3"/>
    </row>
    <row r="55" spans="1:10" ht="13.9" thickBot="1">
      <c r="A55" s="43" t="s">
        <v>59</v>
      </c>
      <c r="B55" s="14"/>
      <c r="C55" s="15" t="str">
        <f t="shared" si="14"/>
        <v>- -</v>
      </c>
      <c r="D55" s="14"/>
      <c r="E55" s="15" t="str">
        <f t="shared" si="12"/>
        <v>- -</v>
      </c>
      <c r="F55" s="14"/>
      <c r="G55" s="15" t="str">
        <f t="shared" si="13"/>
        <v>- -</v>
      </c>
      <c r="H55" s="45">
        <f t="shared" si="11"/>
        <v>0</v>
      </c>
      <c r="I55" s="15" t="str">
        <f t="shared" si="15"/>
        <v>- -</v>
      </c>
      <c r="J55" s="3"/>
    </row>
    <row r="56" spans="1:10" ht="13.9" thickBot="1">
      <c r="A56" s="43" t="s">
        <v>60</v>
      </c>
      <c r="B56" s="14"/>
      <c r="C56" s="15" t="str">
        <f t="shared" si="14"/>
        <v>- -</v>
      </c>
      <c r="D56" s="14"/>
      <c r="E56" s="15" t="str">
        <f t="shared" si="12"/>
        <v>- -</v>
      </c>
      <c r="F56" s="14"/>
      <c r="G56" s="15" t="str">
        <f t="shared" si="13"/>
        <v>- -</v>
      </c>
      <c r="H56" s="45">
        <f t="shared" si="11"/>
        <v>0</v>
      </c>
      <c r="I56" s="15" t="str">
        <f t="shared" si="15"/>
        <v>- -</v>
      </c>
      <c r="J56" s="3"/>
    </row>
    <row r="57" spans="1:10" ht="13.9" thickBot="1">
      <c r="A57" s="43" t="s">
        <v>61</v>
      </c>
      <c r="B57" s="14"/>
      <c r="C57" s="15" t="str">
        <f t="shared" si="14"/>
        <v>- -</v>
      </c>
      <c r="D57" s="14"/>
      <c r="E57" s="15" t="str">
        <f t="shared" si="12"/>
        <v>- -</v>
      </c>
      <c r="F57" s="14"/>
      <c r="G57" s="15" t="str">
        <f t="shared" si="13"/>
        <v>- -</v>
      </c>
      <c r="H57" s="45">
        <f t="shared" si="11"/>
        <v>0</v>
      </c>
      <c r="I57" s="15" t="str">
        <f t="shared" si="15"/>
        <v>- -</v>
      </c>
      <c r="J57" s="3"/>
    </row>
    <row r="58" spans="1:10" ht="13.9" thickBot="1">
      <c r="A58" s="43" t="s">
        <v>62</v>
      </c>
      <c r="B58" s="14"/>
      <c r="C58" s="15" t="str">
        <f t="shared" si="14"/>
        <v>- -</v>
      </c>
      <c r="D58" s="14"/>
      <c r="E58" s="15" t="str">
        <f t="shared" si="12"/>
        <v>- -</v>
      </c>
      <c r="F58" s="14"/>
      <c r="G58" s="15" t="str">
        <f t="shared" si="13"/>
        <v>- -</v>
      </c>
      <c r="H58" s="45">
        <f t="shared" si="11"/>
        <v>0</v>
      </c>
      <c r="I58" s="15" t="str">
        <f t="shared" si="15"/>
        <v>- -</v>
      </c>
      <c r="J58" s="3"/>
    </row>
    <row r="59" spans="1:10" ht="13.9" thickBot="1">
      <c r="A59" s="43" t="s">
        <v>63</v>
      </c>
      <c r="B59" s="14"/>
      <c r="C59" s="15" t="str">
        <f t="shared" si="14"/>
        <v>- -</v>
      </c>
      <c r="D59" s="14"/>
      <c r="E59" s="15" t="str">
        <f t="shared" si="12"/>
        <v>- -</v>
      </c>
      <c r="F59" s="14"/>
      <c r="G59" s="15" t="str">
        <f t="shared" si="13"/>
        <v>- -</v>
      </c>
      <c r="H59" s="45">
        <f t="shared" si="11"/>
        <v>0</v>
      </c>
      <c r="I59" s="15" t="str">
        <f t="shared" si="15"/>
        <v>- -</v>
      </c>
      <c r="J59" s="3"/>
    </row>
    <row r="60" spans="1:10" ht="13.9" thickBot="1">
      <c r="A60" s="43" t="s">
        <v>64</v>
      </c>
      <c r="B60" s="14"/>
      <c r="C60" s="15" t="str">
        <f t="shared" si="14"/>
        <v>- -</v>
      </c>
      <c r="D60" s="14"/>
      <c r="E60" s="15" t="str">
        <f t="shared" si="12"/>
        <v>- -</v>
      </c>
      <c r="F60" s="14"/>
      <c r="G60" s="15" t="str">
        <f t="shared" si="13"/>
        <v>- -</v>
      </c>
      <c r="H60" s="45">
        <f t="shared" si="11"/>
        <v>0</v>
      </c>
      <c r="I60" s="15" t="str">
        <f t="shared" si="15"/>
        <v>- -</v>
      </c>
      <c r="J60" s="3"/>
    </row>
    <row r="61" spans="1:10" ht="13.9" thickBot="1">
      <c r="A61" s="43" t="s">
        <v>65</v>
      </c>
      <c r="B61" s="14"/>
      <c r="C61" s="15" t="str">
        <f t="shared" si="14"/>
        <v>- -</v>
      </c>
      <c r="D61" s="14"/>
      <c r="E61" s="15" t="str">
        <f t="shared" si="12"/>
        <v>- -</v>
      </c>
      <c r="F61" s="14"/>
      <c r="G61" s="15" t="str">
        <f t="shared" si="13"/>
        <v>- -</v>
      </c>
      <c r="H61" s="45">
        <f t="shared" si="11"/>
        <v>0</v>
      </c>
      <c r="I61" s="15" t="str">
        <f t="shared" si="15"/>
        <v>- -</v>
      </c>
      <c r="J61" s="3"/>
    </row>
    <row r="62" spans="1:10" ht="13.9" thickBot="1">
      <c r="A62" s="43" t="s">
        <v>66</v>
      </c>
      <c r="B62" s="14"/>
      <c r="C62" s="15" t="str">
        <f t="shared" si="14"/>
        <v>- -</v>
      </c>
      <c r="D62" s="14"/>
      <c r="E62" s="15" t="str">
        <f t="shared" si="12"/>
        <v>- -</v>
      </c>
      <c r="F62" s="14"/>
      <c r="G62" s="15" t="str">
        <f t="shared" si="13"/>
        <v>- -</v>
      </c>
      <c r="H62" s="45">
        <f t="shared" si="11"/>
        <v>0</v>
      </c>
      <c r="I62" s="15" t="str">
        <f t="shared" si="15"/>
        <v>- -</v>
      </c>
      <c r="J62" s="3"/>
    </row>
    <row r="63" spans="1:10" ht="13.9" thickBot="1">
      <c r="A63" s="43" t="s">
        <v>67</v>
      </c>
      <c r="B63" s="14"/>
      <c r="C63" s="15" t="str">
        <f t="shared" si="14"/>
        <v>- -</v>
      </c>
      <c r="D63" s="14"/>
      <c r="E63" s="15" t="str">
        <f t="shared" si="12"/>
        <v>- -</v>
      </c>
      <c r="F63" s="14"/>
      <c r="G63" s="15" t="str">
        <f t="shared" si="13"/>
        <v>- -</v>
      </c>
      <c r="H63" s="45">
        <f t="shared" si="11"/>
        <v>0</v>
      </c>
      <c r="I63" s="15" t="str">
        <f t="shared" si="15"/>
        <v>- -</v>
      </c>
      <c r="J63" s="3"/>
    </row>
    <row r="64" spans="1:10" ht="13.9" thickBot="1">
      <c r="A64" s="46" t="s">
        <v>68</v>
      </c>
      <c r="B64" s="14"/>
      <c r="C64" s="15" t="str">
        <f>IF(ISERROR(B64/$B$65),"- -",B64/$B$65)</f>
        <v>- -</v>
      </c>
      <c r="D64" s="14"/>
      <c r="E64" s="15" t="str">
        <f t="shared" si="12"/>
        <v>- -</v>
      </c>
      <c r="F64" s="14"/>
      <c r="G64" s="15" t="str">
        <f t="shared" si="13"/>
        <v>- -</v>
      </c>
      <c r="H64" s="45">
        <f t="shared" si="11"/>
        <v>0</v>
      </c>
      <c r="I64" s="15" t="str">
        <f t="shared" si="15"/>
        <v>- -</v>
      </c>
      <c r="J64" s="3"/>
    </row>
    <row r="65" spans="1:10" ht="13.9" thickBot="1">
      <c r="A65" s="50" t="s">
        <v>69</v>
      </c>
      <c r="B65" s="116">
        <f>SUM(B35,B49)</f>
        <v>0</v>
      </c>
      <c r="C65" s="51" t="str">
        <f>IF(ISERROR(SUM(C35+C49)),"- -",SUM(C35+C49))</f>
        <v>- -</v>
      </c>
      <c r="D65" s="116">
        <f>SUM(D35,D49)</f>
        <v>0</v>
      </c>
      <c r="E65" s="51" t="str">
        <f>IF(ISERROR(SUM(E35+E49)),"- -",SUM(E35+E49))</f>
        <v>- -</v>
      </c>
      <c r="F65" s="116">
        <f>SUM(F35,F49)</f>
        <v>0</v>
      </c>
      <c r="G65" s="51" t="str">
        <f>IF(ISERROR(SUM(G35+G49)),"- -",SUM(G35+G49))</f>
        <v>- -</v>
      </c>
      <c r="H65" s="116">
        <f>SUM(H35,H49)</f>
        <v>0</v>
      </c>
      <c r="I65" s="51" t="str">
        <f>IF(ISERROR(SUM(I35+I49)),"- -",SUM(I35+I49))</f>
        <v>- -</v>
      </c>
      <c r="J65" s="3"/>
    </row>
    <row r="66" spans="1:10" ht="14.45" thickTop="1" thickBot="1">
      <c r="A66" s="199"/>
      <c r="B66" s="199"/>
      <c r="C66" s="199"/>
      <c r="D66" s="199"/>
      <c r="E66" s="199"/>
      <c r="F66" s="199"/>
      <c r="G66" s="199"/>
      <c r="H66" s="199"/>
      <c r="I66" s="199"/>
      <c r="J66" s="3"/>
    </row>
    <row r="67" spans="1:10" ht="14.45" thickBot="1">
      <c r="A67" s="144"/>
      <c r="B67" s="181" t="s">
        <v>70</v>
      </c>
      <c r="C67" s="182"/>
      <c r="D67" s="144"/>
      <c r="E67" s="147"/>
      <c r="F67" s="147"/>
      <c r="G67" s="147"/>
      <c r="H67" s="147"/>
      <c r="I67" s="147"/>
      <c r="J67" s="3"/>
    </row>
    <row r="68" spans="1:10" ht="46.5" customHeight="1" thickBot="1">
      <c r="A68" s="52" t="s">
        <v>71</v>
      </c>
      <c r="B68" s="53" t="s">
        <v>16</v>
      </c>
      <c r="C68" s="53" t="s">
        <v>17</v>
      </c>
      <c r="D68" s="3"/>
      <c r="E68" s="147"/>
      <c r="F68" s="147"/>
      <c r="G68" s="147"/>
      <c r="H68" s="147"/>
      <c r="I68" s="147"/>
      <c r="J68" s="3"/>
    </row>
    <row r="69" spans="1:10" ht="36.75" customHeight="1" thickBot="1">
      <c r="A69" s="54" t="s">
        <v>72</v>
      </c>
      <c r="B69" s="141"/>
      <c r="C69" s="28" t="str">
        <f>IF(ISERROR(B69/B74),"- -",B69/B74)</f>
        <v>- -</v>
      </c>
      <c r="D69" s="3"/>
      <c r="E69" s="203"/>
      <c r="F69" s="203"/>
      <c r="G69" s="203"/>
      <c r="H69" s="203"/>
      <c r="I69" s="203"/>
      <c r="J69" s="3"/>
    </row>
    <row r="70" spans="1:10" ht="31.5" customHeight="1" thickBot="1">
      <c r="A70" s="54" t="s">
        <v>73</v>
      </c>
      <c r="B70" s="141"/>
      <c r="C70" s="28" t="str">
        <f>IF(ISERROR(B70/B74),"- -",B70/B74)</f>
        <v>- -</v>
      </c>
      <c r="D70" s="3"/>
      <c r="E70" s="147"/>
      <c r="F70" s="147"/>
      <c r="G70" s="147"/>
      <c r="H70" s="147"/>
      <c r="I70" s="147"/>
      <c r="J70" s="3"/>
    </row>
    <row r="71" spans="1:10" ht="33" customHeight="1" thickBot="1">
      <c r="A71" s="54" t="s">
        <v>74</v>
      </c>
      <c r="B71" s="55"/>
      <c r="C71" s="105"/>
      <c r="D71" s="3"/>
      <c r="E71" s="147"/>
      <c r="F71" s="147"/>
      <c r="G71" s="147"/>
      <c r="H71" s="147"/>
      <c r="I71" s="147"/>
      <c r="J71" s="3"/>
    </row>
    <row r="72" spans="1:10" ht="15" customHeight="1" thickBot="1">
      <c r="A72" s="54" t="s">
        <v>75</v>
      </c>
      <c r="B72" s="55"/>
      <c r="C72" s="105"/>
      <c r="D72" s="3"/>
      <c r="E72" s="147"/>
      <c r="F72" s="147"/>
      <c r="G72" s="147"/>
      <c r="H72" s="147"/>
      <c r="I72" s="147"/>
      <c r="J72" s="3"/>
    </row>
    <row r="73" spans="1:10" ht="15" customHeight="1" thickBot="1">
      <c r="A73" s="56" t="s">
        <v>76</v>
      </c>
      <c r="B73" s="57"/>
      <c r="C73" s="105"/>
      <c r="D73" s="3"/>
      <c r="E73" s="147"/>
      <c r="F73" s="147"/>
      <c r="G73" s="147"/>
      <c r="H73" s="147"/>
      <c r="I73" s="147"/>
      <c r="J73" s="3"/>
    </row>
    <row r="74" spans="1:10" ht="13.9" thickBot="1">
      <c r="A74" s="58" t="s">
        <v>77</v>
      </c>
      <c r="B74" s="59">
        <f>SUM(B69:B73)</f>
        <v>0</v>
      </c>
      <c r="C74" s="117"/>
      <c r="D74" s="3"/>
      <c r="E74" s="183"/>
      <c r="F74" s="183"/>
      <c r="G74" s="183"/>
      <c r="H74" s="183"/>
      <c r="I74" s="183"/>
      <c r="J74" s="3"/>
    </row>
    <row r="75" spans="1:10" ht="13.9" thickBot="1">
      <c r="A75" s="60"/>
      <c r="B75" s="144"/>
      <c r="C75" s="144"/>
      <c r="D75" s="3"/>
      <c r="E75" s="183"/>
      <c r="F75" s="183"/>
      <c r="G75" s="183"/>
      <c r="H75" s="183"/>
      <c r="I75" s="183"/>
      <c r="J75" s="3"/>
    </row>
    <row r="76" spans="1:10">
      <c r="A76" s="61" t="s">
        <v>78</v>
      </c>
      <c r="B76" s="144"/>
      <c r="C76" s="144"/>
      <c r="D76" s="3"/>
      <c r="E76" s="183"/>
      <c r="F76" s="183"/>
      <c r="G76" s="183"/>
      <c r="H76" s="183"/>
      <c r="I76" s="183"/>
      <c r="J76" s="3"/>
    </row>
    <row r="77" spans="1:10" ht="13.9" thickBot="1">
      <c r="A77" s="62" t="s">
        <v>79</v>
      </c>
      <c r="B77" s="144"/>
      <c r="C77" s="144"/>
      <c r="D77" s="3"/>
      <c r="E77" s="183"/>
      <c r="F77" s="183"/>
      <c r="G77" s="183"/>
      <c r="H77" s="183"/>
      <c r="I77" s="183"/>
      <c r="J77" s="3"/>
    </row>
    <row r="79" spans="1:10" ht="142.5" customHeight="1">
      <c r="A79" s="189" t="s">
        <v>80</v>
      </c>
      <c r="B79" s="189"/>
      <c r="C79" s="189"/>
      <c r="D79" s="144"/>
      <c r="E79" s="144"/>
      <c r="F79" s="144"/>
      <c r="G79" s="144"/>
      <c r="H79" s="144"/>
      <c r="I79" s="144"/>
      <c r="J79" s="144"/>
    </row>
    <row r="81" spans="1:9" ht="19.899999999999999">
      <c r="A81" s="188" t="s">
        <v>81</v>
      </c>
      <c r="B81" s="188"/>
      <c r="C81" s="188"/>
      <c r="D81" s="188"/>
      <c r="E81" s="188"/>
      <c r="F81" s="188"/>
      <c r="G81" s="188"/>
      <c r="H81" s="188"/>
      <c r="I81" s="188"/>
    </row>
    <row r="82" spans="1:9" s="69" customFormat="1" ht="13.9">
      <c r="A82" s="1"/>
      <c r="B82" s="1"/>
      <c r="C82" s="1"/>
      <c r="D82" s="144"/>
      <c r="E82" s="144"/>
      <c r="F82" s="144"/>
      <c r="G82" s="144"/>
      <c r="H82" s="144"/>
      <c r="I82" s="144"/>
    </row>
    <row r="83" spans="1:9" ht="36">
      <c r="A83" s="71" t="s">
        <v>82</v>
      </c>
      <c r="B83" s="72" t="s">
        <v>16</v>
      </c>
      <c r="C83" s="73" t="s">
        <v>83</v>
      </c>
      <c r="D83" s="144"/>
      <c r="E83" s="144"/>
      <c r="F83" s="144"/>
      <c r="G83" s="144"/>
      <c r="H83" s="144"/>
      <c r="I83" s="144"/>
    </row>
    <row r="84" spans="1:9">
      <c r="A84" s="74" t="s">
        <v>84</v>
      </c>
      <c r="B84" s="90">
        <f>H16</f>
        <v>0</v>
      </c>
      <c r="C84" s="85" t="str">
        <f xml:space="preserve"> IF(ISERROR(H16/SUM(B87+B95)),"- -",H16/SUM(B87+B95))</f>
        <v>- -</v>
      </c>
      <c r="D84" s="144"/>
      <c r="E84" s="144"/>
      <c r="F84" s="144"/>
      <c r="G84" s="144"/>
      <c r="H84" s="144"/>
      <c r="I84" s="144"/>
    </row>
    <row r="85" spans="1:9">
      <c r="A85" s="118" t="s">
        <v>85</v>
      </c>
      <c r="B85" s="91">
        <f>D35</f>
        <v>0</v>
      </c>
      <c r="C85" s="85" t="str">
        <f xml:space="preserve"> IF(ISERROR(D35/SUM(B87+B95)),"- -",D35/SUM(B87+B95))</f>
        <v>- -</v>
      </c>
      <c r="D85" s="144"/>
      <c r="E85" s="144"/>
      <c r="F85" s="144"/>
      <c r="G85" s="144"/>
      <c r="H85" s="144"/>
      <c r="I85" s="144"/>
    </row>
    <row r="86" spans="1:9">
      <c r="A86" s="75" t="s">
        <v>86</v>
      </c>
      <c r="B86" s="91">
        <f>F35</f>
        <v>0</v>
      </c>
      <c r="C86" s="85" t="str">
        <f xml:space="preserve"> IF(ISERROR(F35/SUM(B87+B95)),"- -",F35/SUM(B87+B95))</f>
        <v>- -</v>
      </c>
      <c r="D86" s="144"/>
      <c r="E86" s="144"/>
      <c r="F86" s="144"/>
      <c r="G86" s="144"/>
      <c r="H86" s="144"/>
      <c r="I86" s="144"/>
    </row>
    <row r="87" spans="1:9" ht="13.9">
      <c r="A87" s="80" t="s">
        <v>87</v>
      </c>
      <c r="B87" s="92">
        <f>SUM(B84:B86)</f>
        <v>0</v>
      </c>
      <c r="C87" s="86">
        <f>SUM(C84:C86)</f>
        <v>0</v>
      </c>
      <c r="D87" s="144"/>
      <c r="E87" s="144"/>
      <c r="F87" s="144"/>
      <c r="G87" s="144"/>
      <c r="H87" s="144"/>
      <c r="I87" s="144"/>
    </row>
    <row r="88" spans="1:9" ht="13.9">
      <c r="A88" s="1"/>
      <c r="B88" s="1"/>
      <c r="C88" s="1"/>
      <c r="D88" s="144"/>
      <c r="E88" s="144"/>
      <c r="F88" s="144"/>
      <c r="G88" s="144"/>
      <c r="H88" s="144"/>
      <c r="I88" s="144"/>
    </row>
    <row r="89" spans="1:9">
      <c r="A89" s="81" t="s">
        <v>88</v>
      </c>
      <c r="B89" s="72" t="s">
        <v>16</v>
      </c>
      <c r="C89" s="72" t="s">
        <v>17</v>
      </c>
      <c r="D89" s="144"/>
      <c r="E89" s="144"/>
      <c r="F89" s="144"/>
      <c r="G89" s="144"/>
      <c r="H89" s="144"/>
      <c r="I89" s="144"/>
    </row>
    <row r="90" spans="1:9" ht="13.9">
      <c r="A90" s="119" t="s">
        <v>89</v>
      </c>
      <c r="B90" s="120">
        <f>SUM(B22)</f>
        <v>0</v>
      </c>
      <c r="C90" s="121" t="str">
        <f xml:space="preserve"> IF(ISERROR(SUM(B22)/SUM(B87+B95)),"- -",SUM(B22)/SUM(B87+B95))</f>
        <v>- -</v>
      </c>
      <c r="D90" s="144"/>
      <c r="E90" s="144"/>
      <c r="F90" s="144"/>
      <c r="G90" s="144"/>
      <c r="H90" s="144"/>
      <c r="I90" s="144"/>
    </row>
    <row r="91" spans="1:9" s="66" customFormat="1" ht="13.9">
      <c r="A91" s="119" t="s">
        <v>90</v>
      </c>
      <c r="B91" s="120">
        <f>SUM(F22)</f>
        <v>0</v>
      </c>
      <c r="C91" s="121" t="str">
        <f xml:space="preserve"> IF(ISERROR(SUM(F22)/SUM(B87+B95)),"- -",SUM(F22)/SUM(B87+B95))</f>
        <v>- -</v>
      </c>
    </row>
    <row r="92" spans="1:9" ht="13.9">
      <c r="A92" s="119" t="s">
        <v>91</v>
      </c>
      <c r="B92" s="120">
        <f>D49</f>
        <v>0</v>
      </c>
      <c r="C92" s="121" t="str">
        <f xml:space="preserve"> IF(ISERROR(D49/SUM(B87+B95)),"- -",D49/SUM(B87+B95))</f>
        <v>- -</v>
      </c>
      <c r="D92" s="144"/>
      <c r="E92" s="144"/>
      <c r="F92" s="144"/>
      <c r="G92" s="144"/>
      <c r="H92" s="144"/>
      <c r="I92" s="144"/>
    </row>
    <row r="93" spans="1:9" ht="13.9">
      <c r="A93" s="119" t="s">
        <v>92</v>
      </c>
      <c r="B93" s="120">
        <f>F49</f>
        <v>0</v>
      </c>
      <c r="C93" s="121" t="str">
        <f>IF(ISERROR(F49/SUM(B87+B95)),"- -",F49/SUM(B87+B95))</f>
        <v>- -</v>
      </c>
      <c r="D93" s="144"/>
      <c r="E93" s="144"/>
      <c r="F93" s="144"/>
      <c r="G93" s="144"/>
      <c r="H93" s="144"/>
      <c r="I93" s="144"/>
    </row>
    <row r="94" spans="1:9" ht="13.9">
      <c r="A94" s="119" t="s">
        <v>93</v>
      </c>
      <c r="B94" s="122">
        <f>SUM(B69,B70)</f>
        <v>0</v>
      </c>
      <c r="C94" s="121" t="str">
        <f xml:space="preserve"> IF(ISERROR(SUM(B69,B70)/SUM(B87+B95)),"- -",SUM(B69,B70)/SUM(B87+B95))</f>
        <v>- -</v>
      </c>
      <c r="D94" s="144"/>
      <c r="E94" s="144"/>
      <c r="F94" s="144"/>
      <c r="G94" s="144"/>
      <c r="H94" s="144"/>
      <c r="I94" s="144"/>
    </row>
    <row r="95" spans="1:9" ht="13.9">
      <c r="A95" s="79" t="s">
        <v>94</v>
      </c>
      <c r="B95" s="93">
        <f>SUM(B90:B94)</f>
        <v>0</v>
      </c>
      <c r="C95" s="84">
        <f>SUM(C90:C94)</f>
        <v>0</v>
      </c>
      <c r="D95" s="144"/>
      <c r="E95" s="144"/>
      <c r="F95" s="144"/>
      <c r="G95" s="144"/>
      <c r="H95" s="144"/>
      <c r="I95" s="144"/>
    </row>
    <row r="96" spans="1:9" ht="13.9">
      <c r="A96" s="1"/>
      <c r="B96" s="1"/>
      <c r="C96" s="1"/>
      <c r="D96" s="144"/>
      <c r="E96" s="144"/>
      <c r="F96" s="144"/>
      <c r="G96" s="144"/>
      <c r="H96" s="144"/>
      <c r="I96" s="144"/>
    </row>
    <row r="97" spans="1:6" ht="13.9">
      <c r="A97" s="79" t="s">
        <v>95</v>
      </c>
      <c r="B97" s="92">
        <f>SUM(B87+B95)</f>
        <v>0</v>
      </c>
      <c r="C97" s="78"/>
      <c r="D97" s="144"/>
      <c r="E97" s="144"/>
      <c r="F97" s="144"/>
    </row>
    <row r="98" spans="1:6" ht="13.9">
      <c r="A98" s="1"/>
      <c r="B98" s="1"/>
      <c r="C98" s="1"/>
      <c r="D98" s="144"/>
      <c r="E98" s="144"/>
      <c r="F98" s="144"/>
    </row>
    <row r="99" spans="1:6" ht="13.9">
      <c r="A99" s="77" t="s">
        <v>96</v>
      </c>
      <c r="B99" s="76"/>
      <c r="C99" s="82"/>
      <c r="D99" s="83"/>
      <c r="E99" s="83"/>
      <c r="F99" s="83"/>
    </row>
    <row r="100" spans="1:6" s="2" customFormat="1" ht="30" customHeight="1">
      <c r="A100" s="186" t="s">
        <v>97</v>
      </c>
      <c r="B100" s="187"/>
      <c r="C100" s="187"/>
      <c r="D100" s="89"/>
      <c r="E100" s="103">
        <f>MIN(IF(OR(E11*0.05 &lt; 3000000,3000000),E11*0.05, 3000000))</f>
        <v>0</v>
      </c>
      <c r="F100" s="87" t="s">
        <v>98</v>
      </c>
    </row>
    <row r="101" spans="1:6" s="2" customFormat="1" ht="40.5" customHeight="1" thickBot="1">
      <c r="A101" s="185" t="s">
        <v>99</v>
      </c>
      <c r="B101" s="185"/>
      <c r="C101" s="185"/>
      <c r="D101" s="146"/>
      <c r="E101" s="94">
        <f>H25+H28+B71</f>
        <v>0</v>
      </c>
      <c r="F101" s="88" t="s">
        <v>100</v>
      </c>
    </row>
    <row r="102" spans="1:6" ht="14.45" thickTop="1">
      <c r="A102" s="1"/>
      <c r="B102" s="1"/>
      <c r="C102" s="1"/>
      <c r="D102" s="144"/>
      <c r="E102" s="70"/>
      <c r="F102" s="70"/>
    </row>
    <row r="103" spans="1:6" ht="13.9">
      <c r="A103" s="77" t="s">
        <v>101</v>
      </c>
      <c r="B103" s="77"/>
      <c r="C103" s="77"/>
      <c r="D103" s="77"/>
      <c r="E103" s="77"/>
      <c r="F103" s="77"/>
    </row>
    <row r="104" spans="1:6" s="2" customFormat="1" ht="54" customHeight="1">
      <c r="A104" s="184" t="s">
        <v>102</v>
      </c>
      <c r="B104" s="184"/>
      <c r="C104" s="184"/>
      <c r="D104" s="101">
        <f>H24+H29+B72</f>
        <v>0</v>
      </c>
      <c r="E104" s="95" t="e">
        <f>(H24+H29+B72)/E11</f>
        <v>#DIV/0!</v>
      </c>
      <c r="F104" s="87" t="s">
        <v>103</v>
      </c>
    </row>
    <row r="105" spans="1:6" s="2" customFormat="1" ht="29.25" customHeight="1">
      <c r="A105" s="145"/>
      <c r="B105" s="145"/>
      <c r="C105" s="145"/>
      <c r="D105" s="101">
        <f>H23+H30+B73</f>
        <v>0</v>
      </c>
      <c r="E105" s="95" t="e">
        <f>(H23+H30+B73)/E11</f>
        <v>#DIV/0!</v>
      </c>
      <c r="F105" s="87" t="s">
        <v>104</v>
      </c>
    </row>
    <row r="106" spans="1:6" s="2" customFormat="1" ht="54" customHeight="1" thickBot="1">
      <c r="A106" s="185" t="s">
        <v>105</v>
      </c>
      <c r="B106" s="185"/>
      <c r="C106" s="185"/>
      <c r="D106" s="102">
        <f>SUM(H23,H24,H29,H30,B72,B73)</f>
        <v>0</v>
      </c>
      <c r="E106" s="96" t="e">
        <f>SUM(H23,H24,H29,H30,B72,B73)/E11</f>
        <v>#DIV/0!</v>
      </c>
      <c r="F106" s="88" t="s">
        <v>106</v>
      </c>
    </row>
    <row r="107" spans="1:6" ht="13.9" thickTop="1">
      <c r="A107" s="144"/>
      <c r="B107" s="144"/>
      <c r="C107" s="144"/>
      <c r="D107" s="144"/>
      <c r="E107" s="144"/>
      <c r="F107" s="144"/>
    </row>
  </sheetData>
  <mergeCells count="40">
    <mergeCell ref="A1:I1"/>
    <mergeCell ref="A2:I2"/>
    <mergeCell ref="E71:I71"/>
    <mergeCell ref="A33:A34"/>
    <mergeCell ref="B33:C33"/>
    <mergeCell ref="D33:E33"/>
    <mergeCell ref="F33:G33"/>
    <mergeCell ref="H33:I33"/>
    <mergeCell ref="A66:I66"/>
    <mergeCell ref="A4:D4"/>
    <mergeCell ref="A6:D6"/>
    <mergeCell ref="E68:I68"/>
    <mergeCell ref="E69:I69"/>
    <mergeCell ref="E70:I70"/>
    <mergeCell ref="A7:D7"/>
    <mergeCell ref="E73:I73"/>
    <mergeCell ref="E74:I74"/>
    <mergeCell ref="E75:I75"/>
    <mergeCell ref="A104:C104"/>
    <mergeCell ref="A106:C106"/>
    <mergeCell ref="A100:C100"/>
    <mergeCell ref="A101:C101"/>
    <mergeCell ref="A81:I81"/>
    <mergeCell ref="A79:C79"/>
    <mergeCell ref="E76:I76"/>
    <mergeCell ref="E77:I77"/>
    <mergeCell ref="E72:I72"/>
    <mergeCell ref="A5:D5"/>
    <mergeCell ref="A9:D9"/>
    <mergeCell ref="A10:D10"/>
    <mergeCell ref="A11:D11"/>
    <mergeCell ref="A12:I12"/>
    <mergeCell ref="A13:A15"/>
    <mergeCell ref="B13:C14"/>
    <mergeCell ref="D13:E14"/>
    <mergeCell ref="F13:G14"/>
    <mergeCell ref="H13:I14"/>
    <mergeCell ref="A8:D8"/>
    <mergeCell ref="B67:C67"/>
    <mergeCell ref="E67:I67"/>
  </mergeCells>
  <pageMargins left="0.7" right="0.7" top="0.75" bottom="0.75" header="0.3" footer="0.3"/>
  <pageSetup orientation="portrait" horizontalDpi="1200" verticalDpi="1200" r:id="rId1"/>
  <headerFooter>
    <oddHeader xml:space="preserve">&amp;ROMB No.:  0915-0318
Expiration Date:  4/30/2026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
  <sheetViews>
    <sheetView workbookViewId="0"/>
  </sheetViews>
  <sheetFormatPr defaultRowHeight="13.15"/>
  <sheetData/>
  <customSheetViews>
    <customSheetView guid="{4832B108-5DD6-4ED8-B755-71BD72E6730B}" state="hidden">
      <pageMargins left="0" right="0" top="0" bottom="0" header="0" footer="0"/>
    </customSheetView>
    <customSheetView guid="{A4FE43D2-FB3B-4EC5-A095-C89D5A17F3A1}" state="hidden">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PAEActionNeeded xmlns="67db86a1-9af1-43d3-bfc7-627a4d2f08a0">true</OPAEActionNeeded>
    <ActionNeeded xmlns="67db86a1-9af1-43d3-bfc7-627a4d2f08a0" xsi:nil="true"/>
    <Notes xmlns="67db86a1-9af1-43d3-bfc7-627a4d2f08a0" xsi:nil="true"/>
    <Priority xmlns="67db86a1-9af1-43d3-bfc7-627a4d2f08a0" xsi:nil="true"/>
    <CurrentReviewer xmlns="67db86a1-9af1-43d3-bfc7-627a4d2f08a0">
      <UserInfo>
        <DisplayName/>
        <AccountId xsi:nil="true"/>
        <AccountType/>
      </UserInfo>
    </CurrentReviewer>
    <_dlc_DocId xmlns="68c2e6f3-6ea4-42c3-835e-44e49d8f3a1e">YEJUMFDJ6KMC-483555117-47895</_dlc_DocId>
    <_dlc_DocIdUrl xmlns="68c2e6f3-6ea4-42c3-835e-44e49d8f3a1e">
      <Url>https://nih.sharepoint.com/sites/HRSA-OA-OPAE/Teams/officeofexternalengagement/_layouts/15/DocIdRedir.aspx?ID=YEJUMFDJ6KMC-483555117-47895</Url>
      <Description>YEJUMFDJ6KMC-483555117-47895</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5FF7B7FA2AFEB499C29ED11FCDA9ADA" ma:contentTypeVersion="19" ma:contentTypeDescription="Create a new document." ma:contentTypeScope="" ma:versionID="62331714fc3ef69f901577649c866b28">
  <xsd:schema xmlns:xsd="http://www.w3.org/2001/XMLSchema" xmlns:xs="http://www.w3.org/2001/XMLSchema" xmlns:p="http://schemas.microsoft.com/office/2006/metadata/properties" xmlns:ns2="68c2e6f3-6ea4-42c3-835e-44e49d8f3a1e" xmlns:ns3="67db86a1-9af1-43d3-bfc7-627a4d2f08a0" targetNamespace="http://schemas.microsoft.com/office/2006/metadata/properties" ma:root="true" ma:fieldsID="fa7e9ea6cec6845c6c4108670de20676" ns2:_="" ns3:_="">
    <xsd:import namespace="68c2e6f3-6ea4-42c3-835e-44e49d8f3a1e"/>
    <xsd:import namespace="67db86a1-9af1-43d3-bfc7-627a4d2f08a0"/>
    <xsd:element name="properties">
      <xsd:complexType>
        <xsd:sequence>
          <xsd:element name="documentManagement">
            <xsd:complexType>
              <xsd:all>
                <xsd:element ref="ns2:_dlc_DocId" minOccurs="0"/>
                <xsd:element ref="ns2:_dlc_DocIdUrl" minOccurs="0"/>
                <xsd:element ref="ns2:_dlc_DocIdPersistId" minOccurs="0"/>
                <xsd:element ref="ns3:Priority" minOccurs="0"/>
                <xsd:element ref="ns3:CurrentReviewer" minOccurs="0"/>
                <xsd:element ref="ns3:Notes" minOccurs="0"/>
                <xsd:element ref="ns3:OPAEActionNeeded" minOccurs="0"/>
                <xsd:element ref="ns3:ActionNeed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c2e6f3-6ea4-42c3-835e-44e49d8f3a1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7db86a1-9af1-43d3-bfc7-627a4d2f08a0" elementFormDefault="qualified">
    <xsd:import namespace="http://schemas.microsoft.com/office/2006/documentManagement/types"/>
    <xsd:import namespace="http://schemas.microsoft.com/office/infopath/2007/PartnerControls"/>
    <xsd:element name="Priority" ma:index="11" nillable="true" ma:displayName="Priority" ma:format="Dropdown" ma:internalName="Priority">
      <xsd:simpleType>
        <xsd:restriction base="dms:Choice">
          <xsd:enumeration value="High"/>
          <xsd:enumeration value="Medium"/>
          <xsd:enumeration value="Low"/>
          <xsd:enumeration value="Not Under Review"/>
        </xsd:restriction>
      </xsd:simpleType>
    </xsd:element>
    <xsd:element name="CurrentReviewer" ma:index="12" nillable="true" ma:displayName="Current Reviewer" ma:format="Dropdown" ma:indexed="true" ma:list="UserInfo" ma:SharePointGroup="0" ma:internalName="CurrentReview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otes" ma:index="13" nillable="true" ma:displayName="Notes" ma:format="Dropdown" ma:internalName="Notes">
      <xsd:simpleType>
        <xsd:restriction base="dms:Note">
          <xsd:maxLength value="255"/>
        </xsd:restriction>
      </xsd:simpleType>
    </xsd:element>
    <xsd:element name="OPAEActionNeeded" ma:index="14" nillable="true" ma:displayName="OPAE Action Needed" ma:default="1" ma:format="Dropdown" ma:internalName="OPAEActionNeeded">
      <xsd:simpleType>
        <xsd:restriction base="dms:Boolean"/>
      </xsd:simpleType>
    </xsd:element>
    <xsd:element name="ActionNeeded" ma:index="15" nillable="true" ma:displayName="Action Needed" ma:format="Dropdown" ma:internalName="ActionNeeded">
      <xsd:simpleType>
        <xsd:restriction base="dms:Choice">
          <xsd:enumeration value="Yes - Drafting"/>
          <xsd:enumeration value="Yes - Initial Review"/>
          <xsd:enumeration value="Yes - Second Review"/>
          <xsd:enumeration value="Yes - Ready for Sam"/>
          <xsd:enumeration value="Yes - With Sam"/>
          <xsd:enumeration value="Yes - Ready for B/O Revision"/>
          <xsd:enumeration value="Yes - Ready for OMB"/>
          <xsd:enumeration value="Yes - Notify B/O re comment period"/>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0EA804-1A1D-4A8F-83E0-D2869CE8E77B}"/>
</file>

<file path=customXml/itemProps2.xml><?xml version="1.0" encoding="utf-8"?>
<ds:datastoreItem xmlns:ds="http://schemas.openxmlformats.org/officeDocument/2006/customXml" ds:itemID="{C8BFDF0D-D90A-4909-B0AB-DEFD96581D80}"/>
</file>

<file path=customXml/itemProps3.xml><?xml version="1.0" encoding="utf-8"?>
<ds:datastoreItem xmlns:ds="http://schemas.openxmlformats.org/officeDocument/2006/customXml" ds:itemID="{69B24F95-940A-4922-9970-EE724D3A65CB}"/>
</file>

<file path=customXml/itemProps4.xml><?xml version="1.0" encoding="utf-8"?>
<ds:datastoreItem xmlns:ds="http://schemas.openxmlformats.org/officeDocument/2006/customXml" ds:itemID="{8F39B030-50C9-4269-B1A3-B2E296B8C69F}"/>
</file>

<file path=docProps/app.xml><?xml version="1.0" encoding="utf-8"?>
<Properties xmlns="http://schemas.openxmlformats.org/officeDocument/2006/extended-properties" xmlns:vt="http://schemas.openxmlformats.org/officeDocument/2006/docPropsVTypes">
  <Application>Microsoft Excel Online</Application>
  <Manager/>
  <Company>HRSA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HRSA</dc:creator>
  <cp:keywords/>
  <dc:description/>
  <cp:lastModifiedBy>Cooper, Laura (HRSA)</cp:lastModifiedBy>
  <cp:revision/>
  <dcterms:created xsi:type="dcterms:W3CDTF">2007-05-07T19:31:08Z</dcterms:created>
  <dcterms:modified xsi:type="dcterms:W3CDTF">2026-02-27T15:58:51Z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0x01010095FF7B7FA2AFEB499C29ED11FCDA9ADA</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dlc_DocIdItemGuid">
    <vt:lpwstr>5d10c168-0149-46c0-82db-b6463ae92b70</vt:lpwstr>
  </property>
</Properties>
</file>