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015 2026\IMB\"/>
    </mc:Choice>
  </mc:AlternateContent>
  <xr:revisionPtr revIDLastSave="0" documentId="13_ncr:1_{8F6D3DC5-7F15-4A71-972F-E467DB579188}" xr6:coauthVersionLast="47" xr6:coauthVersionMax="47" xr10:uidLastSave="{00000000-0000-0000-0000-000000000000}"/>
  <bookViews>
    <workbookView xWindow="67080" yWindow="-120" windowWidth="29040" windowHeight="157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D25" i="3" l="1"/>
  <c r="G25" i="3" s="1"/>
  <c r="D24" i="3" l="1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D12" i="3" l="1"/>
  <c r="D11" i="3"/>
  <c r="D10" i="3"/>
  <c r="D9" i="3"/>
  <c r="D8" i="3"/>
  <c r="D7" i="3"/>
  <c r="G12" i="3" l="1"/>
  <c r="G11" i="3" l="1"/>
  <c r="G10" i="3"/>
  <c r="G9" i="3"/>
  <c r="G8" i="3"/>
  <c r="G7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<sst xmlns="http://schemas.openxmlformats.org/spreadsheetml/2006/main" count="60" uniqueCount="44">
  <si>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</si>
  <si>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</si>
  <si>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</si>
  <si>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</si>
  <si>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</si>
  <si>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</si>
  <si>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</si>
  <si>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</si>
  <si>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</si>
  <si>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</si>
  <si>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</si>
  <si>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</si>
  <si>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</si>
  <si>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</si>
  <si>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</si>
  <si>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</si>
  <si>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0579-0015</t>
  </si>
  <si>
    <t>Approved Establishment Request and Agreement to Handle Restricted Animal Byproducts (Hunting Trophies and Museum Specimens)</t>
  </si>
  <si>
    <t>Marking Requirements for Eggs from Regions with ND or HPAI</t>
  </si>
  <si>
    <t>Seals</t>
  </si>
  <si>
    <t>Place Placards on Vehicles and Statements on Manifests, Bills of Lading, or Waybills</t>
  </si>
  <si>
    <t>Appeal of Denial or Cancellation of Compliance Agreement or Request for Hearing</t>
  </si>
  <si>
    <t>Inspection of Facilities</t>
  </si>
  <si>
    <t>Export Certificate</t>
  </si>
  <si>
    <t>Cooperative Service Agreement</t>
  </si>
  <si>
    <t xml:space="preserve">Restricted, Prohibited, and Controlled </t>
  </si>
  <si>
    <t xml:space="preserve">Importation of Animal </t>
  </si>
  <si>
    <t>and Poultry Byproducts</t>
  </si>
  <si>
    <t>Into the United States</t>
  </si>
  <si>
    <t>Certificate from Inspector Stating Conveyance has Been Cleaned</t>
  </si>
  <si>
    <t>Approved Warehouse Request and Agreement to Handle Restricted Animal Byproducts (Hunting Trophies and Museum Specimens)</t>
  </si>
  <si>
    <t>GS-12</t>
  </si>
  <si>
    <t>GS-14</t>
  </si>
  <si>
    <t>Certificate for Importation of Eggs (other than Hatching Eggs)</t>
  </si>
  <si>
    <t>GS-13</t>
  </si>
  <si>
    <t>Certificate of Origin for Milk and Milk Products for Regions Free of FMD</t>
  </si>
  <si>
    <t>Certification of a National Government for Gelatin from Non-Bovine Species</t>
  </si>
  <si>
    <t>Certicate Issued by National Government for the Importation of Hides and Skins</t>
  </si>
  <si>
    <t>Certificate of a National Government for the Importation of Wool, Hair, Bristles</t>
  </si>
  <si>
    <t>Certificate of a National Government for the Importation of Glue Stock</t>
  </si>
  <si>
    <t>Report of Emergency Unloading of Restricted Animal Products</t>
  </si>
  <si>
    <t>Certificate from a National Government for the Importation of Foreign Animal Casings</t>
  </si>
  <si>
    <t>Compliance Agreement (Handling/Disposal of Regulated Garbage)</t>
  </si>
  <si>
    <t>2026-GS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</si>
</sst>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indent="1"/>
    </xf>
    <xf numFmtId="0" fontId="19" fillId="0" borderId="0" xfId="1" applyFont="1" applyAlignment="1">
      <alignment horizontal="left" vertical="top"/>
    </xf>
    <xf numFmtId="0" fontId="19" fillId="0" borderId="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68" fontId="10" fillId="0" borderId="11" xfId="3" applyNumberFormat="1" applyFont="1" applyBorder="1" applyAlignment="1">
      <alignment horizontal="right" vertical="center" wrapText="1"/>
    </xf>
    <xf numFmtId="168" fontId="10" fillId="0" borderId="1" xfId="3" applyNumberFormat="1" applyFont="1" applyBorder="1" applyAlignment="1">
      <alignment horizontal="right" vertical="center" wrapText="1"/>
    </xf>
    <xf numFmtId="168" fontId="19" fillId="0" borderId="1" xfId="1" applyNumberFormat="1" applyFont="1" applyBorder="1" applyAlignment="1">
      <alignment horizontal="right" vertical="center"/>
    </xf>
    <xf numFmtId="168" fontId="10" fillId="0" borderId="1" xfId="1" applyNumberFormat="1" applyFont="1" applyBorder="1" applyAlignment="1">
      <alignment horizontal="right" vertical="center"/>
    </xf>
    <xf numFmtId="168" fontId="10" fillId="0" borderId="1" xfId="1" applyNumberFormat="1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67"/>
  <sheetViews>
    <sheetView tabSelected="1" zoomScale="90" zoomScaleNormal="90" zoomScaleSheetLayoutView="100" workbookViewId="0">
      <selection activeCell="M4" sqref="M4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5" t="s">
        <v>16</v>
      </c>
      <c r="C1" s="46"/>
      <c r="D1" s="47"/>
      <c r="E1" s="48"/>
      <c r="F1" s="34" t="s">
        <v>0</v>
      </c>
      <c r="G1" s="35">
        <v>46127</v>
      </c>
    </row>
    <row r="2" spans="1:9" ht="24.95" customHeight="1" x14ac:dyDescent="0.25">
      <c r="A2" s="36" t="s">
        <v>2</v>
      </c>
      <c r="B2" s="53" t="s">
        <v>25</v>
      </c>
      <c r="C2" s="12"/>
      <c r="D2" s="49"/>
      <c r="E2" s="49"/>
      <c r="F2" s="49"/>
      <c r="G2" s="50"/>
      <c r="I2" s="32"/>
    </row>
    <row r="3" spans="1:9" ht="24.95" customHeight="1" thickBot="1" x14ac:dyDescent="0.25">
      <c r="A3" s="40" t="s">
        <v>13</v>
      </c>
      <c r="B3" s="54" t="s">
        <v>26</v>
      </c>
      <c r="C3" s="51"/>
      <c r="D3" s="51" t="s">
        <v>27</v>
      </c>
      <c r="E3" s="51"/>
      <c r="F3" s="51" t="s">
        <v>28</v>
      </c>
      <c r="G3" s="52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3" t="s">
        <v>1</v>
      </c>
      <c r="B5" s="41" t="s">
        <v>43</v>
      </c>
      <c r="C5" s="42">
        <v>0.61299999999999999</v>
      </c>
      <c r="D5" s="41">
        <v>0.13900000000000001</v>
      </c>
      <c r="E5" s="29"/>
      <c r="F5" s="30"/>
      <c r="G5" s="44">
        <f>SUM(G7:G25)</f>
        <v>9092780.0834400002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39.950000000000003" customHeight="1" x14ac:dyDescent="0.25">
      <c r="A7" s="37" t="s">
        <v>29</v>
      </c>
      <c r="B7" s="13">
        <v>210</v>
      </c>
      <c r="C7" s="14">
        <v>0.1</v>
      </c>
      <c r="D7" s="15">
        <f>ROUNDUP(B7*C7,0)</f>
        <v>21</v>
      </c>
      <c r="E7" s="16" t="s">
        <v>31</v>
      </c>
      <c r="F7" s="17">
        <v>53.98</v>
      </c>
      <c r="G7" s="64">
        <f>(D7*F7)*(1+$C$5+$D$5)</f>
        <v>1986.03216</v>
      </c>
    </row>
    <row r="8" spans="1:9" s="2" customFormat="1" ht="39.950000000000003" customHeight="1" x14ac:dyDescent="0.25">
      <c r="A8" s="37" t="s">
        <v>30</v>
      </c>
      <c r="B8" s="9">
        <v>4</v>
      </c>
      <c r="C8" s="8">
        <v>2</v>
      </c>
      <c r="D8" s="10">
        <f t="shared" ref="D8:D13" si="0">ROUNDUP(B8*C8,0)</f>
        <v>8</v>
      </c>
      <c r="E8" s="7" t="s">
        <v>32</v>
      </c>
      <c r="F8" s="11">
        <v>75.849999999999994</v>
      </c>
      <c r="G8" s="65">
        <f t="shared" ref="G8:G11" si="1">(D8*F8)*(1+$C$5+$D$5)</f>
        <v>1063.1135999999999</v>
      </c>
    </row>
    <row r="9" spans="1:9" s="2" customFormat="1" ht="39.950000000000003" customHeight="1" x14ac:dyDescent="0.25">
      <c r="A9" s="37" t="s">
        <v>17</v>
      </c>
      <c r="B9" s="9">
        <v>67</v>
      </c>
      <c r="C9" s="8">
        <v>2</v>
      </c>
      <c r="D9" s="10">
        <f t="shared" si="0"/>
        <v>134</v>
      </c>
      <c r="E9" s="7" t="s">
        <v>32</v>
      </c>
      <c r="F9" s="11">
        <v>75.849999999999994</v>
      </c>
      <c r="G9" s="65">
        <f t="shared" si="1"/>
        <v>17807.1528</v>
      </c>
    </row>
    <row r="10" spans="1:9" s="2" customFormat="1" ht="39.950000000000003" customHeight="1" x14ac:dyDescent="0.25">
      <c r="A10" s="38" t="s">
        <v>33</v>
      </c>
      <c r="B10" s="9">
        <v>1993</v>
      </c>
      <c r="C10" s="8">
        <v>1</v>
      </c>
      <c r="D10" s="10">
        <f t="shared" si="0"/>
        <v>1993</v>
      </c>
      <c r="E10" s="7" t="s">
        <v>32</v>
      </c>
      <c r="F10" s="11">
        <v>75.849999999999994</v>
      </c>
      <c r="G10" s="65">
        <f t="shared" si="1"/>
        <v>264848.17559999996</v>
      </c>
    </row>
    <row r="11" spans="1:9" s="2" customFormat="1" ht="39.950000000000003" customHeight="1" x14ac:dyDescent="0.25">
      <c r="A11" s="38" t="s">
        <v>18</v>
      </c>
      <c r="B11" s="9">
        <v>1</v>
      </c>
      <c r="C11" s="8">
        <v>1</v>
      </c>
      <c r="D11" s="10">
        <f t="shared" si="0"/>
        <v>1</v>
      </c>
      <c r="E11" s="7" t="s">
        <v>34</v>
      </c>
      <c r="F11" s="11">
        <v>64.19</v>
      </c>
      <c r="G11" s="65">
        <f t="shared" si="1"/>
        <v>112.46088</v>
      </c>
    </row>
    <row r="12" spans="1:9" ht="39.950000000000003" customHeight="1" x14ac:dyDescent="0.25">
      <c r="A12" s="38" t="s">
        <v>19</v>
      </c>
      <c r="B12" s="9">
        <v>1</v>
      </c>
      <c r="C12" s="8">
        <v>1</v>
      </c>
      <c r="D12" s="10">
        <f t="shared" si="0"/>
        <v>1</v>
      </c>
      <c r="E12" s="7" t="s">
        <v>34</v>
      </c>
      <c r="F12" s="11">
        <v>64.19</v>
      </c>
      <c r="G12" s="65">
        <f t="shared" ref="G12:G13" si="2">(D12*F12)*(1+$C$5+$D$5)</f>
        <v>112.46088</v>
      </c>
    </row>
    <row r="13" spans="1:9" s="55" customFormat="1" ht="39.950000000000003" customHeight="1" x14ac:dyDescent="0.25">
      <c r="A13" s="56" t="s">
        <v>35</v>
      </c>
      <c r="B13" s="57">
        <v>25660</v>
      </c>
      <c r="C13" s="58">
        <v>1</v>
      </c>
      <c r="D13" s="57">
        <f t="shared" si="0"/>
        <v>25660</v>
      </c>
      <c r="E13" s="59" t="s">
        <v>34</v>
      </c>
      <c r="F13" s="11">
        <v>64.19</v>
      </c>
      <c r="G13" s="66">
        <f t="shared" si="2"/>
        <v>2885746.1807999997</v>
      </c>
    </row>
    <row r="14" spans="1:9" ht="39.950000000000003" customHeight="1" x14ac:dyDescent="0.25">
      <c r="A14" s="56" t="s">
        <v>20</v>
      </c>
      <c r="B14" s="57">
        <v>1</v>
      </c>
      <c r="C14" s="58">
        <v>0.25</v>
      </c>
      <c r="D14" s="57">
        <f t="shared" ref="D14:D16" si="3">ROUNDUP(B14*C14,0)</f>
        <v>1</v>
      </c>
      <c r="E14" s="59" t="s">
        <v>34</v>
      </c>
      <c r="F14" s="11">
        <v>64.19</v>
      </c>
      <c r="G14" s="66">
        <f t="shared" ref="G14:G16" si="4">(D14*F14)*(1+$C$5+$D$5)</f>
        <v>112.46088</v>
      </c>
    </row>
    <row r="15" spans="1:9" ht="39.950000000000003" customHeight="1" x14ac:dyDescent="0.25">
      <c r="A15" s="56" t="s">
        <v>36</v>
      </c>
      <c r="B15" s="57">
        <v>5486</v>
      </c>
      <c r="C15" s="58">
        <v>2</v>
      </c>
      <c r="D15" s="57">
        <f t="shared" si="3"/>
        <v>10972</v>
      </c>
      <c r="E15" s="59" t="s">
        <v>34</v>
      </c>
      <c r="F15" s="11">
        <v>64.19</v>
      </c>
      <c r="G15" s="66">
        <f t="shared" si="4"/>
        <v>1233920.7753599999</v>
      </c>
    </row>
    <row r="16" spans="1:9" ht="39.950000000000003" customHeight="1" x14ac:dyDescent="0.25">
      <c r="A16" s="56" t="s">
        <v>37</v>
      </c>
      <c r="B16" s="57">
        <v>14</v>
      </c>
      <c r="C16" s="60"/>
      <c r="D16" s="57">
        <f t="shared" si="3"/>
        <v>0</v>
      </c>
      <c r="E16" s="59" t="s">
        <v>34</v>
      </c>
      <c r="F16" s="11">
        <v>64.19</v>
      </c>
      <c r="G16" s="66">
        <f t="shared" si="4"/>
        <v>0</v>
      </c>
    </row>
    <row r="17" spans="1:7" ht="39.950000000000003" customHeight="1" x14ac:dyDescent="0.25">
      <c r="A17" s="61" t="s">
        <v>38</v>
      </c>
      <c r="B17" s="62">
        <v>1054</v>
      </c>
      <c r="C17" s="8">
        <v>2</v>
      </c>
      <c r="D17" s="62">
        <f t="shared" ref="D17" si="5">ROUNDUP(B17*C17,0)</f>
        <v>2108</v>
      </c>
      <c r="E17" s="63" t="s">
        <v>34</v>
      </c>
      <c r="F17" s="11">
        <v>64.19</v>
      </c>
      <c r="G17" s="67">
        <f t="shared" ref="G17" si="6">(D17*F17)*(1+$C$5+$D$5)</f>
        <v>237067.53503999999</v>
      </c>
    </row>
    <row r="18" spans="1:7" ht="39.950000000000003" customHeight="1" x14ac:dyDescent="0.25">
      <c r="A18" s="61" t="s">
        <v>39</v>
      </c>
      <c r="B18" s="62">
        <v>2355</v>
      </c>
      <c r="C18" s="8">
        <v>2</v>
      </c>
      <c r="D18" s="62">
        <f t="shared" ref="D18:D20" si="7">ROUNDUP(B18*C18,0)</f>
        <v>4710</v>
      </c>
      <c r="E18" s="63" t="s">
        <v>34</v>
      </c>
      <c r="F18" s="11">
        <v>64.19</v>
      </c>
      <c r="G18" s="68">
        <f t="shared" ref="G18:G20" si="8">(D18*F18)*(1+$C$5+$D$5)</f>
        <v>529690.74479999999</v>
      </c>
    </row>
    <row r="19" spans="1:7" ht="39.950000000000003" customHeight="1" x14ac:dyDescent="0.25">
      <c r="A19" s="61" t="s">
        <v>40</v>
      </c>
      <c r="B19" s="62">
        <v>4</v>
      </c>
      <c r="C19" s="8">
        <v>0.1</v>
      </c>
      <c r="D19" s="62">
        <f t="shared" si="7"/>
        <v>1</v>
      </c>
      <c r="E19" s="63" t="s">
        <v>34</v>
      </c>
      <c r="F19" s="11">
        <v>64.19</v>
      </c>
      <c r="G19" s="67">
        <f t="shared" si="8"/>
        <v>112.46088</v>
      </c>
    </row>
    <row r="20" spans="1:7" ht="39.950000000000003" customHeight="1" x14ac:dyDescent="0.25">
      <c r="A20" s="61" t="s">
        <v>41</v>
      </c>
      <c r="B20" s="62">
        <v>17322</v>
      </c>
      <c r="C20" s="8">
        <v>2</v>
      </c>
      <c r="D20" s="62">
        <f t="shared" si="7"/>
        <v>34644</v>
      </c>
      <c r="E20" s="63" t="s">
        <v>34</v>
      </c>
      <c r="F20" s="11">
        <v>64.19</v>
      </c>
      <c r="G20" s="67">
        <f t="shared" si="8"/>
        <v>3896094.7267199997</v>
      </c>
    </row>
    <row r="21" spans="1:7" ht="39.950000000000003" customHeight="1" x14ac:dyDescent="0.25">
      <c r="A21" s="61" t="s">
        <v>42</v>
      </c>
      <c r="B21" s="62">
        <v>84</v>
      </c>
      <c r="C21" s="8">
        <v>1</v>
      </c>
      <c r="D21" s="62">
        <f t="shared" ref="D21:D24" si="9">ROUNDUP(B21*C21,0)</f>
        <v>84</v>
      </c>
      <c r="E21" s="63" t="s">
        <v>34</v>
      </c>
      <c r="F21" s="11">
        <v>64.19</v>
      </c>
      <c r="G21" s="68">
        <f t="shared" ref="G21:G24" si="10">(D21*F21)*(1+$C$5+$D$5)</f>
        <v>9446.7139200000001</v>
      </c>
    </row>
    <row r="22" spans="1:7" ht="39.950000000000003" customHeight="1" x14ac:dyDescent="0.25">
      <c r="A22" s="61" t="s">
        <v>21</v>
      </c>
      <c r="B22" s="62">
        <v>14</v>
      </c>
      <c r="C22" s="8">
        <v>1</v>
      </c>
      <c r="D22" s="62">
        <f t="shared" si="9"/>
        <v>14</v>
      </c>
      <c r="E22" s="63" t="s">
        <v>34</v>
      </c>
      <c r="F22" s="11">
        <v>64.19</v>
      </c>
      <c r="G22" s="67">
        <f t="shared" si="10"/>
        <v>1574.4523199999999</v>
      </c>
    </row>
    <row r="23" spans="1:7" ht="39.950000000000003" customHeight="1" x14ac:dyDescent="0.25">
      <c r="A23" s="61" t="s">
        <v>22</v>
      </c>
      <c r="B23" s="62">
        <v>179</v>
      </c>
      <c r="C23" s="8">
        <v>0.5</v>
      </c>
      <c r="D23" s="62">
        <f t="shared" si="9"/>
        <v>90</v>
      </c>
      <c r="E23" s="63" t="s">
        <v>32</v>
      </c>
      <c r="F23" s="11">
        <v>75.849999999999994</v>
      </c>
      <c r="G23" s="67">
        <f t="shared" si="10"/>
        <v>11960.027999999998</v>
      </c>
    </row>
    <row r="24" spans="1:7" ht="39.950000000000003" customHeight="1" x14ac:dyDescent="0.25">
      <c r="A24" s="61" t="s">
        <v>23</v>
      </c>
      <c r="B24" s="62">
        <v>20</v>
      </c>
      <c r="C24" s="8">
        <v>0.25</v>
      </c>
      <c r="D24" s="62">
        <f t="shared" si="9"/>
        <v>5</v>
      </c>
      <c r="E24" s="63" t="s">
        <v>34</v>
      </c>
      <c r="F24" s="11">
        <v>64.19</v>
      </c>
      <c r="G24" s="67">
        <f t="shared" si="10"/>
        <v>562.30439999999999</v>
      </c>
    </row>
    <row r="25" spans="1:7" ht="39.950000000000003" customHeight="1" x14ac:dyDescent="0.25">
      <c r="A25" s="61" t="s">
        <v>24</v>
      </c>
      <c r="B25" s="62">
        <v>20</v>
      </c>
      <c r="C25" s="8">
        <v>0.25</v>
      </c>
      <c r="D25" s="62">
        <f t="shared" ref="D25" si="11">ROUNDUP(B25*C25,0)</f>
        <v>5</v>
      </c>
      <c r="E25" s="63" t="s">
        <v>34</v>
      </c>
      <c r="F25" s="11">
        <v>64.19</v>
      </c>
      <c r="G25" s="67">
        <f t="shared" ref="G25" si="12">(D25*F25)*(1+$C$5+$D$5)</f>
        <v>562.30439999999999</v>
      </c>
    </row>
    <row r="26" spans="1:7" x14ac:dyDescent="0.25">
      <c r="A26" s="39"/>
    </row>
    <row r="27" spans="1:7" x14ac:dyDescent="0.25">
      <c r="A27" s="39"/>
    </row>
    <row r="28" spans="1:7" x14ac:dyDescent="0.25">
      <c r="A28" s="39"/>
    </row>
    <row r="29" spans="1:7" x14ac:dyDescent="0.25">
      <c r="A29" s="39"/>
    </row>
    <row r="30" spans="1:7" x14ac:dyDescent="0.25">
      <c r="A30" s="39"/>
    </row>
    <row r="31" spans="1:7" x14ac:dyDescent="0.25">
      <c r="A31" s="39"/>
    </row>
    <row r="32" spans="1:7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2026-04-15T17:13:55Z</dcterms:modified>
</cp:coreProperties>
</file>