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drawings/drawing5.xml" ContentType="application/vnd.openxmlformats-officedocument.drawing+xml"/>
  <Override PartName="/xl/tables/table4.xml" ContentType="application/vnd.openxmlformats-officedocument.spreadsheetml.table+xml"/>
  <Override PartName="/xl/drawings/drawing6.xml" ContentType="application/vnd.openxmlformats-officedocument.drawing+xml"/>
  <Override PartName="/xl/tables/table5.xml" ContentType="application/vnd.openxmlformats-officedocument.spreadsheetml.table+xml"/>
  <Override PartName="/xl/drawings/drawing7.xml" ContentType="application/vnd.openxmlformats-officedocument.drawing+xml"/>
  <Override PartName="/xl/tables/table6.xml" ContentType="application/vnd.openxmlformats-officedocument.spreadsheetml.table+xml"/>
  <Override PartName="/xl/drawings/drawing8.xml" ContentType="application/vnd.openxmlformats-officedocument.drawing+xml"/>
  <Override PartName="/xl/tables/table7.xml" ContentType="application/vnd.openxmlformats-officedocument.spreadsheetml.table+xml"/>
  <Override PartName="/xl/drawings/drawing9.xml" ContentType="application/vnd.openxmlformats-officedocument.drawing+xml"/>
  <Override PartName="/xl/tables/table8.xml" ContentType="application/vnd.openxmlformats-officedocument.spreadsheetml.table+xml"/>
  <Override PartName="/xl/drawings/drawing10.xml" ContentType="application/vnd.openxmlformats-officedocument.drawing+xml"/>
  <Override PartName="/xl/tables/table9.xml" ContentType="application/vnd.openxmlformats-officedocument.spreadsheetml.table+xml"/>
  <Override PartName="/xl/drawings/drawing11.xml" ContentType="application/vnd.openxmlformats-officedocument.drawing+xml"/>
  <Override PartName="/xl/tables/table10.xml" ContentType="application/vnd.openxmlformats-officedocument.spreadsheetml.table+xml"/>
  <Override PartName="/xl/drawings/drawing12.xml" ContentType="application/vnd.openxmlformats-officedocument.drawing+xml"/>
  <Override PartName="/xl/tables/table11.xml" ContentType="application/vnd.openxmlformats-officedocument.spreadsheetml.table+xml"/>
  <Override PartName="/xl/drawings/drawing13.xml" ContentType="application/vnd.openxmlformats-officedocument.drawing+xml"/>
  <Override PartName="/xl/tables/table12.xml" ContentType="application/vnd.openxmlformats-officedocument.spreadsheetml.table+xml"/>
  <Override PartName="/xl/drawings/drawing14.xml" ContentType="application/vnd.openxmlformats-officedocument.drawing+xml"/>
  <Override PartName="/xl/tables/table13.xml" ContentType="application/vnd.openxmlformats-officedocument.spreadsheetml.table+xml"/>
  <Override PartName="/xl/drawings/drawing15.xml" ContentType="application/vnd.openxmlformats-officedocument.drawing+xml"/>
  <Override PartName="/xl/drawings/drawing16.xml" ContentType="application/vnd.openxmlformats-officedocument.drawing+xml"/>
  <Override PartName="/xl/tables/table1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filterPrivacy="1" codeName="ThisWorkbook" defaultThemeVersion="124226"/>
  <xr:revisionPtr revIDLastSave="0" documentId="8_{9C464E73-C5A1-4ED4-98E8-A15217B22875}" xr6:coauthVersionLast="47" xr6:coauthVersionMax="47" xr10:uidLastSave="{00000000-0000-0000-0000-000000000000}"/>
  <bookViews>
    <workbookView xWindow="-110" yWindow="-110" windowWidth="19420" windowHeight="10300" tabRatio="728" firstSheet="15" activeTab="15" xr2:uid="{00000000-000D-0000-FFFF-FFFF00000000}"/>
  </bookViews>
  <sheets>
    <sheet name="Instructions &amp; Summary" sheetId="1" r:id="rId1"/>
    <sheet name="Personnel" sheetId="49" r:id="rId2"/>
    <sheet name="1. Administrative&amp;LegalExpenses" sheetId="47" r:id="rId3"/>
    <sheet name="2. Land,Structures,Rights,etc." sheetId="40" r:id="rId4"/>
    <sheet name="3. Relocation Expenses&amp;Payments" sheetId="5" r:id="rId5"/>
    <sheet name="4. Architectural&amp;Engineering" sheetId="6" r:id="rId6"/>
    <sheet name="5. Other Architectural&amp;Engineer" sheetId="32" r:id="rId7"/>
    <sheet name="6. Project Inspection Fees" sheetId="33" r:id="rId8"/>
    <sheet name="7. Site Work" sheetId="41" r:id="rId9"/>
    <sheet name="8. Demolition&amp;Removal" sheetId="34" r:id="rId10"/>
    <sheet name="9. Construction" sheetId="42" r:id="rId11"/>
    <sheet name="10. Equipment" sheetId="43" r:id="rId12"/>
    <sheet name="11. Miscellaneous" sheetId="44" r:id="rId13"/>
    <sheet name="12. Contingencies" sheetId="45" r:id="rId14"/>
    <sheet name="Cost Sharing-Matching" sheetId="50" r:id="rId15"/>
    <sheet name="Indirect Costs" sheetId="48" r:id="rId16"/>
    <sheet name="List" sheetId="22" state="hidden" r:id="rId17"/>
  </sheets>
  <definedNames>
    <definedName name="_xlnm.Print_Titles" localSheetId="2">'1. Administrative&amp;LegalExpenses'!$9:$9</definedName>
    <definedName name="_xlnm.Print_Titles" localSheetId="11">'10. Equipment'!$6:$6</definedName>
    <definedName name="_xlnm.Print_Titles" localSheetId="12">'11. Miscellaneous'!$6:$6</definedName>
    <definedName name="_xlnm.Print_Titles" localSheetId="13">'12. Contingencies'!$6:$6</definedName>
    <definedName name="_xlnm.Print_Titles" localSheetId="3">'2. Land,Structures,Rights,etc.'!$7:$7</definedName>
    <definedName name="_xlnm.Print_Titles" localSheetId="4">'3. Relocation Expenses&amp;Payments'!$7:$7</definedName>
    <definedName name="_xlnm.Print_Titles" localSheetId="5">'4. Architectural&amp;Engineering'!$6:$6</definedName>
    <definedName name="_xlnm.Print_Titles" localSheetId="6">'5. Other Architectural&amp;Engineer'!$6:$6</definedName>
    <definedName name="_xlnm.Print_Titles" localSheetId="7">'6. Project Inspection Fees'!$6:$6</definedName>
    <definedName name="_xlnm.Print_Titles" localSheetId="8">'7. Site Work'!$6:$6</definedName>
    <definedName name="_xlnm.Print_Titles" localSheetId="9">'8. Demolition&amp;Removal'!$6:$6</definedName>
    <definedName name="_xlnm.Print_Titles" localSheetId="10">'9. Construction'!$6:$6</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2" i="48" l="1"/>
  <c r="D22" i="48"/>
  <c r="B29" i="45"/>
  <c r="C29" i="45"/>
  <c r="F20" i="48" s="1"/>
  <c r="E29" i="45"/>
  <c r="K29" i="45"/>
  <c r="E13" i="45"/>
  <c r="E29" i="44"/>
  <c r="F29" i="44"/>
  <c r="G29" i="44"/>
  <c r="I29" i="44"/>
  <c r="O29" i="44"/>
  <c r="I12" i="44"/>
  <c r="E12" i="44"/>
  <c r="E40" i="43"/>
  <c r="F40" i="43"/>
  <c r="H40" i="43"/>
  <c r="N40" i="43"/>
  <c r="H15" i="43"/>
  <c r="E15" i="43"/>
  <c r="E40" i="42"/>
  <c r="F40" i="42"/>
  <c r="H40" i="42"/>
  <c r="N40" i="42"/>
  <c r="H19" i="42"/>
  <c r="E12" i="42"/>
  <c r="E29" i="34"/>
  <c r="F29" i="34"/>
  <c r="H29" i="34"/>
  <c r="N29" i="34"/>
  <c r="H14" i="34"/>
  <c r="E14" i="34"/>
  <c r="E29" i="41"/>
  <c r="F29" i="41"/>
  <c r="H29" i="41"/>
  <c r="N29" i="41"/>
  <c r="H10" i="41"/>
  <c r="E21" i="41"/>
  <c r="E29" i="33"/>
  <c r="F29" i="33"/>
  <c r="H29" i="33"/>
  <c r="N29" i="33"/>
  <c r="H10" i="33"/>
  <c r="E10" i="33"/>
  <c r="E30" i="32"/>
  <c r="F30" i="32"/>
  <c r="H30" i="32"/>
  <c r="N30" i="32"/>
  <c r="H23" i="32"/>
  <c r="E12" i="32"/>
  <c r="H12" i="32" s="1"/>
  <c r="E30" i="6"/>
  <c r="F30" i="6"/>
  <c r="H30" i="6"/>
  <c r="N30" i="6"/>
  <c r="H21" i="6"/>
  <c r="E13" i="6"/>
  <c r="H13" i="6" s="1"/>
  <c r="E30" i="5"/>
  <c r="F30" i="5"/>
  <c r="H30" i="5"/>
  <c r="N30" i="5"/>
  <c r="H19" i="5"/>
  <c r="E10" i="5"/>
  <c r="H10" i="5" s="1"/>
  <c r="E31" i="40"/>
  <c r="F31" i="40"/>
  <c r="H31" i="40"/>
  <c r="N31" i="40"/>
  <c r="H20" i="40"/>
  <c r="E11" i="40"/>
  <c r="N33" i="47"/>
  <c r="H33" i="47"/>
  <c r="F33" i="47"/>
  <c r="E33" i="47"/>
  <c r="H12" i="47"/>
  <c r="E12" i="47"/>
  <c r="I43" i="49"/>
  <c r="J43" i="49"/>
  <c r="L43" i="49"/>
  <c r="M43" i="49"/>
  <c r="S43" i="49"/>
  <c r="M12" i="49"/>
  <c r="L12" i="49"/>
  <c r="I12" i="49"/>
  <c r="G12" i="49"/>
  <c r="F12" i="49"/>
  <c r="B6" i="50"/>
  <c r="D35" i="1"/>
  <c r="C6" i="50"/>
  <c r="D6" i="50"/>
  <c r="C7" i="50"/>
  <c r="D7" i="50"/>
  <c r="C8" i="50"/>
  <c r="D8" i="50"/>
  <c r="C9" i="50"/>
  <c r="D9" i="50"/>
  <c r="C10" i="50"/>
  <c r="D10" i="50"/>
  <c r="C11" i="50"/>
  <c r="D11" i="50"/>
  <c r="C12" i="50"/>
  <c r="D12" i="50"/>
  <c r="C13" i="50"/>
  <c r="D13" i="50"/>
  <c r="C14" i="50"/>
  <c r="D14" i="50"/>
  <c r="C15" i="50"/>
  <c r="D15" i="50"/>
  <c r="C16" i="50"/>
  <c r="D16" i="50"/>
  <c r="C17" i="50"/>
  <c r="D17" i="50"/>
  <c r="C18" i="50"/>
  <c r="D18" i="50"/>
  <c r="C19" i="50"/>
  <c r="D19" i="50"/>
  <c r="B7" i="50"/>
  <c r="E7" i="50" s="1"/>
  <c r="B8" i="50"/>
  <c r="E8" i="50" s="1"/>
  <c r="B9" i="50"/>
  <c r="E9" i="50" s="1"/>
  <c r="B10" i="50"/>
  <c r="E10" i="50" s="1"/>
  <c r="B11" i="50"/>
  <c r="E11" i="50" s="1"/>
  <c r="B12" i="50"/>
  <c r="E12" i="50" s="1"/>
  <c r="B13" i="50"/>
  <c r="E13" i="50" s="1"/>
  <c r="B14" i="50"/>
  <c r="E14" i="50" s="1"/>
  <c r="B15" i="50"/>
  <c r="E15" i="50" s="1"/>
  <c r="B16" i="50"/>
  <c r="E16" i="50" s="1"/>
  <c r="B19" i="50"/>
  <c r="E19" i="50" s="1"/>
  <c r="B17" i="50"/>
  <c r="E17" i="50" s="1"/>
  <c r="B18" i="50"/>
  <c r="E18" i="50" s="1"/>
  <c r="E7" i="32"/>
  <c r="H7" i="32" s="1"/>
  <c r="E8" i="32"/>
  <c r="H8" i="32" s="1"/>
  <c r="E9" i="32"/>
  <c r="H9" i="32" s="1"/>
  <c r="E10" i="32"/>
  <c r="H10" i="32" s="1"/>
  <c r="E11" i="32"/>
  <c r="H11" i="32" s="1"/>
  <c r="E13" i="32"/>
  <c r="H13" i="32"/>
  <c r="E14" i="32"/>
  <c r="H14" i="32" s="1"/>
  <c r="E15" i="32"/>
  <c r="H15" i="32" s="1"/>
  <c r="E16" i="32"/>
  <c r="H16" i="32"/>
  <c r="E17" i="32"/>
  <c r="H17" i="32" s="1"/>
  <c r="E10" i="47"/>
  <c r="H10" i="47" s="1"/>
  <c r="E11" i="47"/>
  <c r="H11" i="47"/>
  <c r="E13" i="47"/>
  <c r="H13" i="47" s="1"/>
  <c r="E14" i="47"/>
  <c r="H14" i="47"/>
  <c r="E15" i="47"/>
  <c r="H15" i="47"/>
  <c r="E16" i="47"/>
  <c r="H16" i="47" s="1"/>
  <c r="E17" i="47"/>
  <c r="H17" i="47"/>
  <c r="E18" i="47"/>
  <c r="H18" i="47"/>
  <c r="E19" i="47"/>
  <c r="H19" i="47"/>
  <c r="F10" i="49"/>
  <c r="G10" i="49" s="1"/>
  <c r="L10" i="49"/>
  <c r="F11" i="49"/>
  <c r="G11" i="49"/>
  <c r="I11" i="49"/>
  <c r="L11" i="49"/>
  <c r="M11" i="49"/>
  <c r="F13" i="49"/>
  <c r="F14" i="49"/>
  <c r="G14" i="49"/>
  <c r="I14" i="49"/>
  <c r="L14" i="49"/>
  <c r="M14" i="49"/>
  <c r="F15" i="49"/>
  <c r="G15" i="49"/>
  <c r="I15" i="49"/>
  <c r="L15" i="49"/>
  <c r="M15" i="49"/>
  <c r="F16" i="49"/>
  <c r="G16" i="49"/>
  <c r="I16" i="49"/>
  <c r="L16" i="49"/>
  <c r="M16" i="49"/>
  <c r="F17" i="49"/>
  <c r="L17" i="49"/>
  <c r="F18" i="49"/>
  <c r="G18" i="49"/>
  <c r="I18" i="49"/>
  <c r="L18" i="49"/>
  <c r="M18" i="49"/>
  <c r="F19" i="49"/>
  <c r="G19" i="49" s="1"/>
  <c r="L19" i="49"/>
  <c r="F20" i="49"/>
  <c r="G20" i="49"/>
  <c r="I20" i="49"/>
  <c r="L20" i="49"/>
  <c r="M20" i="49"/>
  <c r="F21" i="49"/>
  <c r="G21" i="49" s="1"/>
  <c r="L21" i="49"/>
  <c r="M31" i="49"/>
  <c r="M33" i="49"/>
  <c r="M34" i="49"/>
  <c r="M37" i="49"/>
  <c r="M38" i="49"/>
  <c r="M39" i="49"/>
  <c r="M40" i="49"/>
  <c r="E11" i="45"/>
  <c r="E19" i="45"/>
  <c r="E12" i="45"/>
  <c r="E18" i="45"/>
  <c r="E20" i="45"/>
  <c r="E14" i="45"/>
  <c r="E15" i="45"/>
  <c r="E17" i="45"/>
  <c r="E21" i="45"/>
  <c r="E22" i="45"/>
  <c r="E9" i="45"/>
  <c r="E16" i="44"/>
  <c r="I16" i="44" s="1"/>
  <c r="E14" i="44"/>
  <c r="I14" i="44" s="1"/>
  <c r="E15" i="44"/>
  <c r="I15" i="44" s="1"/>
  <c r="E19" i="44"/>
  <c r="I19" i="44" s="1"/>
  <c r="E21" i="44"/>
  <c r="I21" i="44" s="1"/>
  <c r="E27" i="34"/>
  <c r="H27" i="34" s="1"/>
  <c r="E26" i="34"/>
  <c r="H26" i="34" s="1"/>
  <c r="E21" i="34"/>
  <c r="H21" i="34" s="1"/>
  <c r="E11" i="34"/>
  <c r="H11" i="34" s="1"/>
  <c r="E13" i="34"/>
  <c r="H13" i="34" s="1"/>
  <c r="E15" i="34"/>
  <c r="H15" i="34" s="1"/>
  <c r="E16" i="34"/>
  <c r="H16" i="34" s="1"/>
  <c r="E12" i="34"/>
  <c r="H12" i="34" s="1"/>
  <c r="E17" i="34"/>
  <c r="H17" i="34" s="1"/>
  <c r="E10" i="34"/>
  <c r="H10" i="34" s="1"/>
  <c r="E18" i="34"/>
  <c r="H18" i="34" s="1"/>
  <c r="E11" i="41"/>
  <c r="H11" i="41" s="1"/>
  <c r="E13" i="41"/>
  <c r="H13" i="41" s="1"/>
  <c r="E15" i="41"/>
  <c r="H15" i="41" s="1"/>
  <c r="E16" i="41"/>
  <c r="H16" i="41" s="1"/>
  <c r="E19" i="41"/>
  <c r="H19" i="41" s="1"/>
  <c r="E12" i="41"/>
  <c r="H12" i="41" s="1"/>
  <c r="E13" i="33"/>
  <c r="H13" i="33" s="1"/>
  <c r="E16" i="33"/>
  <c r="H16" i="33"/>
  <c r="E17" i="33"/>
  <c r="H17" i="33" s="1"/>
  <c r="E11" i="33"/>
  <c r="H11" i="33"/>
  <c r="E18" i="32"/>
  <c r="H18" i="32"/>
  <c r="E22" i="32"/>
  <c r="H22" i="32" s="1"/>
  <c r="E26" i="32"/>
  <c r="H26" i="32" s="1"/>
  <c r="F39" i="49"/>
  <c r="G39" i="49" s="1"/>
  <c r="L39" i="49"/>
  <c r="E11" i="6"/>
  <c r="H11" i="6" s="1"/>
  <c r="E12" i="6"/>
  <c r="H12" i="6" s="1"/>
  <c r="E15" i="6"/>
  <c r="H15" i="6" s="1"/>
  <c r="E17" i="6"/>
  <c r="H17" i="6" s="1"/>
  <c r="E18" i="6"/>
  <c r="H18" i="6" s="1"/>
  <c r="E22" i="5"/>
  <c r="H22" i="5" s="1"/>
  <c r="E23" i="5"/>
  <c r="H23" i="5" s="1"/>
  <c r="E24" i="5"/>
  <c r="H24" i="5"/>
  <c r="E25" i="5"/>
  <c r="H25" i="5"/>
  <c r="E26" i="5"/>
  <c r="H26" i="5" s="1"/>
  <c r="E20" i="5"/>
  <c r="H20" i="5" s="1"/>
  <c r="E22" i="47"/>
  <c r="H22" i="47" s="1"/>
  <c r="E26" i="47"/>
  <c r="H26" i="47" s="1"/>
  <c r="E27" i="47"/>
  <c r="H27" i="47" s="1"/>
  <c r="E28" i="47"/>
  <c r="H28" i="47" s="1"/>
  <c r="E30" i="47"/>
  <c r="H30" i="47" s="1"/>
  <c r="E13" i="40"/>
  <c r="H13" i="40" s="1"/>
  <c r="E14" i="40"/>
  <c r="H14" i="40" s="1"/>
  <c r="E12" i="40"/>
  <c r="H12" i="40" s="1"/>
  <c r="E17" i="40"/>
  <c r="H17" i="40"/>
  <c r="E19" i="40"/>
  <c r="H19" i="40" s="1"/>
  <c r="F36" i="49"/>
  <c r="F37" i="49"/>
  <c r="G37" i="49" s="1"/>
  <c r="F35" i="49"/>
  <c r="F38" i="49"/>
  <c r="G38" i="49" s="1"/>
  <c r="F24" i="49"/>
  <c r="F32" i="49"/>
  <c r="F22" i="49"/>
  <c r="F23" i="49"/>
  <c r="F25" i="49"/>
  <c r="F26" i="49"/>
  <c r="F27" i="49"/>
  <c r="F28" i="49"/>
  <c r="F29" i="49"/>
  <c r="F30" i="49"/>
  <c r="F31" i="49"/>
  <c r="G31" i="49" s="1"/>
  <c r="F33" i="49"/>
  <c r="G33" i="49" s="1"/>
  <c r="F34" i="49"/>
  <c r="G34" i="49" s="1"/>
  <c r="F40" i="49"/>
  <c r="G40" i="49" s="1"/>
  <c r="F41" i="49"/>
  <c r="E23" i="47"/>
  <c r="H23" i="47" s="1"/>
  <c r="E29" i="47"/>
  <c r="H29" i="47" s="1"/>
  <c r="E18" i="44"/>
  <c r="I18" i="44"/>
  <c r="E20" i="44"/>
  <c r="I20" i="44"/>
  <c r="E22" i="44"/>
  <c r="I22" i="44" s="1"/>
  <c r="E23" i="44"/>
  <c r="I23" i="44" s="1"/>
  <c r="E23" i="41"/>
  <c r="H23" i="41" s="1"/>
  <c r="E24" i="41"/>
  <c r="H24" i="41" s="1"/>
  <c r="E25" i="41"/>
  <c r="H25" i="41" s="1"/>
  <c r="E18" i="33"/>
  <c r="H18" i="33" s="1"/>
  <c r="E19" i="33"/>
  <c r="H19" i="33"/>
  <c r="E20" i="33"/>
  <c r="H20" i="33" s="1"/>
  <c r="E15" i="40"/>
  <c r="H15" i="40" s="1"/>
  <c r="E16" i="40"/>
  <c r="H16" i="40" s="1"/>
  <c r="E18" i="40"/>
  <c r="H18" i="40"/>
  <c r="E20" i="40"/>
  <c r="E21" i="40"/>
  <c r="H21" i="40" s="1"/>
  <c r="E11" i="5"/>
  <c r="H11" i="5" s="1"/>
  <c r="E12" i="5"/>
  <c r="H12" i="5"/>
  <c r="E20" i="6"/>
  <c r="H20" i="6" s="1"/>
  <c r="E21" i="6"/>
  <c r="E22" i="6"/>
  <c r="H22" i="6" s="1"/>
  <c r="E23" i="6"/>
  <c r="H23" i="6"/>
  <c r="D16" i="48"/>
  <c r="D17" i="48"/>
  <c r="D18" i="48"/>
  <c r="D19" i="48"/>
  <c r="D20" i="48"/>
  <c r="D7" i="48"/>
  <c r="D8" i="48"/>
  <c r="E16" i="43"/>
  <c r="H16" i="43" s="1"/>
  <c r="E21" i="43"/>
  <c r="H21" i="43" s="1"/>
  <c r="E22" i="43"/>
  <c r="H22" i="43" s="1"/>
  <c r="E23" i="43"/>
  <c r="H23" i="43" s="1"/>
  <c r="E24" i="43"/>
  <c r="H24" i="43" s="1"/>
  <c r="E25" i="43"/>
  <c r="H25" i="43" s="1"/>
  <c r="E26" i="43"/>
  <c r="H26" i="43" s="1"/>
  <c r="E27" i="43"/>
  <c r="H27" i="43" s="1"/>
  <c r="E28" i="43"/>
  <c r="H28" i="43" s="1"/>
  <c r="E29" i="43"/>
  <c r="H29" i="43" s="1"/>
  <c r="E30" i="43"/>
  <c r="H30" i="43" s="1"/>
  <c r="E31" i="43"/>
  <c r="H31" i="43" s="1"/>
  <c r="E32" i="43"/>
  <c r="H32" i="43" s="1"/>
  <c r="E33" i="43"/>
  <c r="H33" i="43" s="1"/>
  <c r="E34" i="43"/>
  <c r="H34" i="43" s="1"/>
  <c r="E35" i="43"/>
  <c r="H35" i="43" s="1"/>
  <c r="E36" i="43"/>
  <c r="H36" i="43" s="1"/>
  <c r="E37" i="43"/>
  <c r="H37" i="43" s="1"/>
  <c r="C20" i="50" l="1"/>
  <c r="M19" i="49"/>
  <c r="I19" i="49"/>
  <c r="D20" i="50"/>
  <c r="B20" i="50"/>
  <c r="E6" i="50"/>
  <c r="E22" i="50" s="1"/>
  <c r="B30" i="1" s="1"/>
  <c r="I10" i="49"/>
  <c r="M10" i="49"/>
  <c r="G13" i="49"/>
  <c r="M13" i="49" s="1"/>
  <c r="L13" i="49"/>
  <c r="I13" i="49"/>
  <c r="G17" i="49"/>
  <c r="I21" i="49"/>
  <c r="M21" i="49"/>
  <c r="I39" i="49"/>
  <c r="L38" i="49"/>
  <c r="L37" i="49"/>
  <c r="G36" i="49"/>
  <c r="M36" i="49" s="1"/>
  <c r="L36" i="49"/>
  <c r="G35" i="49"/>
  <c r="M35" i="49" s="1"/>
  <c r="L35" i="49"/>
  <c r="I37" i="49"/>
  <c r="G24" i="49"/>
  <c r="M24" i="49" s="1"/>
  <c r="L24" i="49"/>
  <c r="I38" i="49"/>
  <c r="G32" i="49"/>
  <c r="M32" i="49" s="1"/>
  <c r="L32" i="49"/>
  <c r="L22" i="49"/>
  <c r="L23" i="49"/>
  <c r="L25" i="49"/>
  <c r="L26" i="49"/>
  <c r="L27" i="49"/>
  <c r="L28" i="49"/>
  <c r="L29" i="49"/>
  <c r="L30" i="49"/>
  <c r="I31" i="49"/>
  <c r="L31" i="49"/>
  <c r="L33" i="49"/>
  <c r="I33" i="49"/>
  <c r="I34" i="49"/>
  <c r="L34" i="49"/>
  <c r="I40" i="49"/>
  <c r="L40" i="49"/>
  <c r="L41" i="49"/>
  <c r="G22" i="49"/>
  <c r="M22" i="49" s="1"/>
  <c r="G23" i="49"/>
  <c r="M23" i="49" s="1"/>
  <c r="G25" i="49"/>
  <c r="M25" i="49" s="1"/>
  <c r="G26" i="49"/>
  <c r="M26" i="49" s="1"/>
  <c r="G27" i="49"/>
  <c r="M27" i="49" s="1"/>
  <c r="G28" i="49"/>
  <c r="M28" i="49" s="1"/>
  <c r="G29" i="49"/>
  <c r="M29" i="49" s="1"/>
  <c r="G30" i="49"/>
  <c r="M30" i="49" s="1"/>
  <c r="G41" i="49"/>
  <c r="M41" i="49" s="1"/>
  <c r="G7" i="48"/>
  <c r="M17" i="49" l="1"/>
  <c r="I17" i="49"/>
  <c r="I35" i="49"/>
  <c r="I36" i="49"/>
  <c r="I32" i="49"/>
  <c r="I24" i="49"/>
  <c r="I22" i="49"/>
  <c r="I23" i="49"/>
  <c r="I25" i="49"/>
  <c r="I26" i="49"/>
  <c r="I27" i="49"/>
  <c r="I28" i="49"/>
  <c r="I29" i="49"/>
  <c r="I30" i="49"/>
  <c r="I41" i="49"/>
  <c r="E25" i="47"/>
  <c r="H25" i="47" s="1"/>
  <c r="E24" i="47"/>
  <c r="H24" i="47" s="1"/>
  <c r="E23" i="42"/>
  <c r="H23" i="42" s="1"/>
  <c r="E24" i="42"/>
  <c r="H24" i="42" s="1"/>
  <c r="E27" i="42"/>
  <c r="H27" i="42" s="1"/>
  <c r="E21" i="42"/>
  <c r="H21" i="42" s="1"/>
  <c r="E37" i="42"/>
  <c r="H37" i="42" s="1"/>
  <c r="E36" i="42"/>
  <c r="H36" i="42" s="1"/>
  <c r="E32" i="42"/>
  <c r="H32" i="42" s="1"/>
  <c r="E20" i="47" l="1"/>
  <c r="E21" i="47"/>
  <c r="E21" i="5"/>
  <c r="H21" i="5" s="1"/>
  <c r="F8" i="48" l="1"/>
  <c r="G8" i="48" s="1"/>
  <c r="E22" i="42" l="1"/>
  <c r="H22" i="42" s="1"/>
  <c r="E25" i="42"/>
  <c r="H25" i="42" s="1"/>
  <c r="E26" i="42"/>
  <c r="H26" i="42" s="1"/>
  <c r="E28" i="42"/>
  <c r="H28" i="42" s="1"/>
  <c r="E29" i="42"/>
  <c r="H29" i="42" s="1"/>
  <c r="E20" i="42"/>
  <c r="H20" i="42" s="1"/>
  <c r="E31" i="42"/>
  <c r="H31" i="42" s="1"/>
  <c r="E33" i="42"/>
  <c r="H33" i="42" s="1"/>
  <c r="E34" i="42"/>
  <c r="H34" i="42" s="1"/>
  <c r="E35" i="42"/>
  <c r="H35" i="42" s="1"/>
  <c r="E18" i="42"/>
  <c r="H18" i="42" s="1"/>
  <c r="E19" i="42"/>
  <c r="D10" i="48" l="1"/>
  <c r="D9" i="48" l="1"/>
  <c r="D11" i="48"/>
  <c r="D12" i="48"/>
  <c r="D13" i="48"/>
  <c r="D14" i="48"/>
  <c r="D15" i="48"/>
  <c r="G20" i="48"/>
  <c r="B23" i="1" l="1"/>
  <c r="D23" i="1" l="1"/>
  <c r="E8" i="45"/>
  <c r="E10" i="45"/>
  <c r="E16" i="45"/>
  <c r="E23" i="45"/>
  <c r="E24" i="45"/>
  <c r="E25" i="45"/>
  <c r="E26" i="45"/>
  <c r="E27" i="45"/>
  <c r="E7" i="45"/>
  <c r="F19" i="48" l="1"/>
  <c r="F18" i="48"/>
  <c r="F16" i="48"/>
  <c r="F15" i="48"/>
  <c r="F14" i="48"/>
  <c r="F13" i="48"/>
  <c r="F12" i="48"/>
  <c r="F11" i="48"/>
  <c r="E25" i="44"/>
  <c r="I25" i="44" s="1"/>
  <c r="E27" i="44"/>
  <c r="I27" i="44" s="1"/>
  <c r="E38" i="43"/>
  <c r="H38" i="43" s="1"/>
  <c r="E38" i="42"/>
  <c r="H38" i="42" s="1"/>
  <c r="E27" i="41"/>
  <c r="H27" i="41" s="1"/>
  <c r="E26" i="33"/>
  <c r="H26" i="33" s="1"/>
  <c r="E27" i="33"/>
  <c r="H27" i="33" s="1"/>
  <c r="E26" i="6"/>
  <c r="H26" i="6" s="1"/>
  <c r="F10" i="48"/>
  <c r="G10" i="48" s="1"/>
  <c r="E14" i="41" l="1"/>
  <c r="H14" i="41" s="1"/>
  <c r="H21" i="47" l="1"/>
  <c r="H20" i="47"/>
  <c r="E31" i="47"/>
  <c r="H31" i="47" s="1"/>
  <c r="E7" i="44"/>
  <c r="I7" i="44" s="1"/>
  <c r="E8" i="44"/>
  <c r="I8" i="44" s="1"/>
  <c r="E9" i="44"/>
  <c r="I9" i="44" s="1"/>
  <c r="E10" i="44"/>
  <c r="I10" i="44" s="1"/>
  <c r="E11" i="44"/>
  <c r="I11" i="44" s="1"/>
  <c r="E13" i="44"/>
  <c r="I13" i="44" s="1"/>
  <c r="E17" i="44"/>
  <c r="I17" i="44" s="1"/>
  <c r="E24" i="44"/>
  <c r="I24" i="44" s="1"/>
  <c r="E26" i="44"/>
  <c r="I26" i="44" s="1"/>
  <c r="E7" i="43"/>
  <c r="H7" i="43" s="1"/>
  <c r="E8" i="43"/>
  <c r="H8" i="43" s="1"/>
  <c r="E9" i="43"/>
  <c r="H9" i="43" s="1"/>
  <c r="E10" i="43"/>
  <c r="H10" i="43" s="1"/>
  <c r="E11" i="43"/>
  <c r="H11" i="43" s="1"/>
  <c r="E12" i="43"/>
  <c r="H12" i="43" s="1"/>
  <c r="E13" i="43"/>
  <c r="H13" i="43" s="1"/>
  <c r="E14" i="43"/>
  <c r="H14" i="43" s="1"/>
  <c r="E17" i="43"/>
  <c r="H17" i="43" s="1"/>
  <c r="E18" i="43"/>
  <c r="H18" i="43" s="1"/>
  <c r="E19" i="43"/>
  <c r="H19" i="43" s="1"/>
  <c r="E20" i="43"/>
  <c r="H20" i="43" s="1"/>
  <c r="E7" i="42"/>
  <c r="H7" i="42" s="1"/>
  <c r="E8" i="42"/>
  <c r="H8" i="42" s="1"/>
  <c r="E9" i="42"/>
  <c r="H9" i="42" s="1"/>
  <c r="E10" i="42"/>
  <c r="H10" i="42" s="1"/>
  <c r="E11" i="42"/>
  <c r="H11" i="42" s="1"/>
  <c r="H12" i="42"/>
  <c r="E13" i="42"/>
  <c r="H13" i="42" s="1"/>
  <c r="E14" i="42"/>
  <c r="H14" i="42" s="1"/>
  <c r="E15" i="42"/>
  <c r="H15" i="42" s="1"/>
  <c r="E16" i="42"/>
  <c r="H16" i="42" s="1"/>
  <c r="E17" i="42"/>
  <c r="H17" i="42" s="1"/>
  <c r="E30" i="42"/>
  <c r="H30" i="42" s="1"/>
  <c r="E7" i="41"/>
  <c r="H7" i="41" s="1"/>
  <c r="E8" i="41"/>
  <c r="H8" i="41" s="1"/>
  <c r="E9" i="41"/>
  <c r="H9" i="41" s="1"/>
  <c r="E10" i="41"/>
  <c r="E17" i="41"/>
  <c r="H17" i="41" s="1"/>
  <c r="E18" i="41"/>
  <c r="H18" i="41" s="1"/>
  <c r="E20" i="41"/>
  <c r="H20" i="41" s="1"/>
  <c r="H21" i="41"/>
  <c r="E22" i="41"/>
  <c r="H22" i="41" s="1"/>
  <c r="E26" i="41"/>
  <c r="H26" i="41" s="1"/>
  <c r="E14" i="6"/>
  <c r="H14" i="6" s="1"/>
  <c r="E19" i="6"/>
  <c r="H19" i="6" s="1"/>
  <c r="E24" i="6"/>
  <c r="H24" i="6" s="1"/>
  <c r="E24" i="40"/>
  <c r="H24" i="40" s="1"/>
  <c r="E19" i="34"/>
  <c r="H19" i="34" s="1"/>
  <c r="E25" i="40"/>
  <c r="H25" i="40" s="1"/>
  <c r="E8" i="40"/>
  <c r="H8" i="40" s="1"/>
  <c r="E9" i="40"/>
  <c r="H9" i="40" s="1"/>
  <c r="E10" i="40"/>
  <c r="H10" i="40" s="1"/>
  <c r="H11" i="40"/>
  <c r="E22" i="40"/>
  <c r="H22" i="40" s="1"/>
  <c r="E23" i="40"/>
  <c r="H23" i="40" s="1"/>
  <c r="E26" i="40"/>
  <c r="H26" i="40" s="1"/>
  <c r="E27" i="40"/>
  <c r="H27" i="40" s="1"/>
  <c r="E28" i="40"/>
  <c r="H28" i="40" s="1"/>
  <c r="E29" i="40"/>
  <c r="H29" i="40" s="1"/>
  <c r="E16" i="5"/>
  <c r="H16" i="5" s="1"/>
  <c r="F9" i="48" l="1" a="1"/>
  <c r="F9" i="48" s="1"/>
  <c r="G9" i="48" s="1"/>
  <c r="G22" i="48" s="1"/>
  <c r="F35" i="1"/>
  <c r="B12" i="1"/>
  <c r="B25" i="1"/>
  <c r="B22" i="1"/>
  <c r="B21" i="1"/>
  <c r="F17" i="48"/>
  <c r="B18" i="1"/>
  <c r="B13" i="1"/>
  <c r="B20" i="1" l="1"/>
  <c r="F36" i="1" s="1"/>
  <c r="G17" i="48"/>
  <c r="G19" i="48"/>
  <c r="G18" i="48"/>
  <c r="G15" i="48"/>
  <c r="E27" i="5"/>
  <c r="H27" i="5" s="1"/>
  <c r="E15" i="33" l="1"/>
  <c r="H15" i="33" s="1"/>
  <c r="E14" i="5"/>
  <c r="H14" i="5" s="1"/>
  <c r="E19" i="5"/>
  <c r="E17" i="5"/>
  <c r="H17" i="5" s="1"/>
  <c r="D25" i="1" l="1"/>
  <c r="E23" i="34" l="1"/>
  <c r="H23" i="34" s="1"/>
  <c r="E24" i="34"/>
  <c r="H24" i="34" s="1"/>
  <c r="E21" i="33"/>
  <c r="H21" i="33" s="1"/>
  <c r="E25" i="32"/>
  <c r="H25" i="32" s="1"/>
  <c r="E27" i="32"/>
  <c r="H27" i="32" s="1"/>
  <c r="E10" i="6"/>
  <c r="H10" i="6" s="1"/>
  <c r="E25" i="6"/>
  <c r="H25" i="6" s="1"/>
  <c r="E7" i="33"/>
  <c r="H7" i="33" s="1"/>
  <c r="E25" i="34" l="1"/>
  <c r="H25" i="34" s="1"/>
  <c r="E22" i="34"/>
  <c r="H22" i="34" s="1"/>
  <c r="E20" i="34"/>
  <c r="H20" i="34" s="1"/>
  <c r="E9" i="34"/>
  <c r="H9" i="34" s="1"/>
  <c r="E8" i="34"/>
  <c r="H8" i="34" s="1"/>
  <c r="E7" i="34"/>
  <c r="H7" i="34" s="1"/>
  <c r="E25" i="33"/>
  <c r="H25" i="33" s="1"/>
  <c r="E24" i="33"/>
  <c r="H24" i="33" s="1"/>
  <c r="E23" i="33"/>
  <c r="H23" i="33" s="1"/>
  <c r="E22" i="33"/>
  <c r="H22" i="33" s="1"/>
  <c r="E14" i="33"/>
  <c r="H14" i="33" s="1"/>
  <c r="E12" i="33"/>
  <c r="H12" i="33" s="1"/>
  <c r="E9" i="33"/>
  <c r="H9" i="33" s="1"/>
  <c r="E8" i="33"/>
  <c r="E28" i="32"/>
  <c r="H28" i="32" s="1"/>
  <c r="E24" i="32"/>
  <c r="H24" i="32" s="1"/>
  <c r="E23" i="32"/>
  <c r="E21" i="32"/>
  <c r="H21" i="32" s="1"/>
  <c r="E20" i="32"/>
  <c r="H20" i="32" s="1"/>
  <c r="E19" i="32"/>
  <c r="H19" i="32" s="1"/>
  <c r="E9" i="6"/>
  <c r="E16" i="6"/>
  <c r="H16" i="6" s="1"/>
  <c r="E27" i="6"/>
  <c r="H27" i="6" s="1"/>
  <c r="E28" i="6"/>
  <c r="H28" i="6" s="1"/>
  <c r="E7" i="6"/>
  <c r="H7" i="6" s="1"/>
  <c r="E8" i="6"/>
  <c r="H8" i="6" s="1"/>
  <c r="E8" i="5"/>
  <c r="H8" i="5" s="1"/>
  <c r="E9" i="5"/>
  <c r="H9" i="5" s="1"/>
  <c r="E13" i="5"/>
  <c r="H13" i="5" s="1"/>
  <c r="E15" i="5"/>
  <c r="H15" i="5" s="1"/>
  <c r="E18" i="5"/>
  <c r="H18" i="5" s="1"/>
  <c r="E28" i="5"/>
  <c r="H28" i="5" s="1"/>
  <c r="H8" i="33" l="1"/>
  <c r="H9" i="6"/>
  <c r="B14" i="1"/>
  <c r="D18" i="1"/>
  <c r="D22" i="1"/>
  <c r="D13" i="1"/>
  <c r="B19" i="1" l="1"/>
  <c r="D19" i="1" s="1"/>
  <c r="B16" i="1"/>
  <c r="D16" i="1" s="1"/>
  <c r="B15" i="1"/>
  <c r="B17" i="1"/>
  <c r="D17" i="1" s="1"/>
  <c r="G11" i="48"/>
  <c r="G14" i="48"/>
  <c r="G13" i="48"/>
  <c r="G12" i="48"/>
  <c r="D14" i="1"/>
  <c r="D12" i="1"/>
  <c r="D21" i="1"/>
  <c r="D20" i="1"/>
  <c r="D15" i="1" l="1"/>
  <c r="D24" i="1" s="1"/>
  <c r="D26" i="1" s="1"/>
  <c r="D28" i="1" s="1"/>
  <c r="B24" i="1"/>
  <c r="B26" i="1" s="1"/>
  <c r="B28" i="1" s="1"/>
  <c r="B33" i="1" l="1"/>
  <c r="D36" i="1"/>
  <c r="B31" i="1"/>
  <c r="G16" i="48"/>
  <c r="B35" i="1" s="1"/>
  <c r="B3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<sst xmlns="http://schemas.openxmlformats.org/spreadsheetml/2006/main" count="597" uniqueCount="256">
  <si>
    <t>OMB Control No. XXXX-XXX</t>
  </si>
  <si>
    <t>Expiration Date: XX/XX/XXXX</t>
  </si>
  <si>
    <t>Tribal Broadband Connectivity Program (TBCP) Infrastructure Deployment
Consolidated Budget Form (CBF)</t>
  </si>
  <si>
    <r>
      <rPr>
        <sz val="11"/>
        <rFont val="Aptos"/>
        <family val="2"/>
      </rPr>
      <t>Pe</t>
    </r>
    <r>
      <rPr>
        <sz val="11"/>
        <color theme="1"/>
        <rFont val="Aptos"/>
        <family val="2"/>
      </rPr>
      <t>r Section IV.A.3.c of the NOFO</t>
    </r>
    <r>
      <rPr>
        <sz val="11"/>
        <rFont val="Aptos"/>
        <family val="2"/>
      </rPr>
      <t>, any Eligible Entity applying for Tribal Broad</t>
    </r>
    <r>
      <rPr>
        <sz val="11"/>
        <color theme="1"/>
        <rFont val="Aptos"/>
        <family val="2"/>
      </rPr>
      <t>band Connectivity Program Grant Funds must submit the Consolidated Budget Form as part of their application. 
Applications from Eligible Entities must be received no later 11:59 p.m. ET on September 15, 2026.</t>
    </r>
    <r>
      <rPr>
        <sz val="11"/>
        <rFont val="Aptos"/>
        <family val="2"/>
      </rPr>
      <t xml:space="preserve">
</t>
    </r>
    <r>
      <rPr>
        <b/>
        <sz val="11"/>
        <rFont val="Aptos"/>
        <family val="2"/>
      </rPr>
      <t xml:space="preserve">
If you have any further questions, or require technical assistance, please reach out to </t>
    </r>
    <r>
      <rPr>
        <b/>
        <sz val="11"/>
        <color rgb="FFFF0000"/>
        <rFont val="Aptos"/>
        <family val="2"/>
      </rPr>
      <t>tbcp@ntia.gov.</t>
    </r>
  </si>
  <si>
    <t>Please read the instructions on each worksheet tab before starting. If you have any questions, please ask your Department of Commerce contact. Do not modify this template or any cells or formulas.</t>
  </si>
  <si>
    <r>
      <rPr>
        <b/>
        <sz val="12"/>
        <rFont val="Aptos"/>
        <family val="2"/>
      </rPr>
      <t xml:space="preserve">INSTRUCTIONS </t>
    </r>
    <r>
      <rPr>
        <sz val="12"/>
        <rFont val="Aptos"/>
        <family val="2"/>
      </rPr>
      <t xml:space="preserve">
1. First fill out the blank white cells in tabs Personnel through Indirect Costs. Enter the project costs for each category line item in each worksheet to automatically populate Column B (Total Cost) on the Instructions &amp; Summary tab. The Total Cost for rows 12-22 and row 25 is the sum of the Total Cost within each tab plus the amount identified within the Personnel tab.
2. The Instructions and Summary tab is completed automatically and pulls information from tabs Personnel through Indirect Costs. Do not change any fields shaded blue or gray. You can only enter information in Column E (additional comments for each cost category) or in the Additional Explanation section at the bottom of this tab (details related to the caps).
3. Subtotals and totals for all categories must be whole dollar amounts; adjust line-item amounts as needed to achieve this.
4. All Personnel cost for all cost categories should be recorded within the Personnel tab, and will be automatically populated in the summary tab. All contractors and subrecipients should be recorded within their corresponding cost categories. The contractor and subrecipient are in charge of providing their personnel with fringe benefits, for the purpose of this CBF provide only the total cost . 
5. You may add rows as needed (excluding the Instructions &amp; Summary and Indirect Costs tabs) by right-clicking the row number where you want to insert a row above and selecting Insert. If you add rows, you may need to update formulas/calculations accordingly.
6. Expenses relating to the administration of the grant: An Eligible Entity may use no more than 2% of TBCP Grant funds for expenses related (directly or indirectly) to grant administration (</t>
    </r>
    <r>
      <rPr>
        <i/>
        <sz val="12"/>
        <rFont val="Aptos"/>
        <family val="2"/>
      </rPr>
      <t>see</t>
    </r>
    <r>
      <rPr>
        <sz val="12"/>
        <rFont val="Aptos"/>
        <family val="2"/>
      </rPr>
      <t xml:space="preserve"> 47 U.S.C. § 1705(c)(6)(A)). To determine whether any costs fall under this cap, complete each tab and indicate the percentage of each cost (if any) attributable to grant administration. These amounts will automatically populate the Instructions and Summary tab. The final cap is calculated by dividing total expenses allocable to the Administrative Cap by Total Project Costs.
7. Expenses relating to Planning, Feasibility, and Sustainability Studies: An Eligible Entity proposing to use grant funds to construct broadband infrastructure may allocate up to 2.5% of total project costs to planning, feasibility, and sustainability studies related to the project. Provide this information on Tab 11. Miscellaneous.
8. Expenses relating to Contingencies: Contingency costs are considered reasonable if they do not exceed 15% of Total Construction + Equipment costs. Provide this information on Tab 12. Contingencies.
9. To confirm your budget complies with the required caps, refer to the Instructions &amp; Summary tab, Rows 35–36 (</t>
    </r>
    <r>
      <rPr>
        <i/>
        <sz val="12"/>
        <rFont val="Aptos"/>
        <family val="2"/>
      </rPr>
      <t>see</t>
    </r>
    <r>
      <rPr>
        <sz val="12"/>
        <rFont val="Aptos"/>
        <family val="2"/>
      </rPr>
      <t xml:space="preserve"> 47 U.S.C. § 1705(c)(6)(A) on administrative cost limitations).
10. Ensure all entered costs are allowable, allocable, and reasonable in accordance with the administrative requirements prescribed in 2 CFR 200. Only include costs that can be directly attributed to the project. Do not include costs that will be incurred for any other Federal financial assistance award. 
      • Allowable refers to costs that may be charged to a grant in accordance with the cost principles prescribed in 2 CFR 200.403.
      • Allocable refers to costs that can be directly charged to the grant award based on the benefit provided. </t>
    </r>
    <r>
      <rPr>
        <i/>
        <sz val="12"/>
        <rFont val="Aptos"/>
        <family val="2"/>
      </rPr>
      <t>See</t>
    </r>
    <r>
      <rPr>
        <sz val="12"/>
        <rFont val="Aptos"/>
        <family val="2"/>
      </rPr>
      <t xml:space="preserve"> 2 CFR 200.405.
      • Reasonable refers to actions a prudent business person would employ and are necessary to the execution of the award. </t>
    </r>
    <r>
      <rPr>
        <i/>
        <sz val="12"/>
        <rFont val="Aptos"/>
        <family val="2"/>
      </rPr>
      <t>See</t>
    </r>
    <r>
      <rPr>
        <sz val="12"/>
        <rFont val="Aptos"/>
        <family val="2"/>
      </rPr>
      <t xml:space="preserve"> 2 CFR 200.404.
11. Cost share/match information is included in rows 30-31 and will be completed automatically from information in the Cost Share/Match tab.</t>
    </r>
  </si>
  <si>
    <r>
      <t xml:space="preserve">SUMMARY OF BUDGET CATEGORY COSTS PROPOSED
</t>
    </r>
    <r>
      <rPr>
        <b/>
        <sz val="12"/>
        <color indexed="10"/>
        <rFont val="Aptos"/>
        <family val="2"/>
      </rPr>
      <t>The values in this summary table are from entries made in subsequent tabs: only blank white cells require data entry.</t>
    </r>
  </si>
  <si>
    <t>Cost Classification</t>
  </si>
  <si>
    <t>a. Total Cost</t>
  </si>
  <si>
    <t>b. Costs Not Allowable for Participation</t>
  </si>
  <si>
    <t>c. Total Allowable Costs (Columns a-b)</t>
  </si>
  <si>
    <r>
      <t xml:space="preserve">Comments </t>
    </r>
    <r>
      <rPr>
        <sz val="11"/>
        <color theme="1"/>
        <rFont val="Aptos"/>
        <family val="2"/>
      </rPr>
      <t>(as needed)</t>
    </r>
  </si>
  <si>
    <t>1. Administrative &amp; Legal Expenses</t>
  </si>
  <si>
    <t>2. Land, Structures, Rights-of-Way, Appraisals, etc</t>
  </si>
  <si>
    <t>3. Relocation Expenses &amp; Payments</t>
  </si>
  <si>
    <t>4. Architectural &amp; Engineering Fees</t>
  </si>
  <si>
    <t>5. Other Architectural &amp; Engineering Fees</t>
  </si>
  <si>
    <t>6. Project Inspection Fees</t>
  </si>
  <si>
    <t>7. Site Work</t>
  </si>
  <si>
    <t>8. Demolition &amp; Removal</t>
  </si>
  <si>
    <t>9. Construction</t>
  </si>
  <si>
    <t>10. Equipment</t>
  </si>
  <si>
    <t>11. Miscellaneous</t>
  </si>
  <si>
    <t xml:space="preserve">Indirect Costs </t>
  </si>
  <si>
    <t xml:space="preserve">Subtotal (Sum of Cost Categories + Indirect Costs) </t>
  </si>
  <si>
    <t xml:space="preserve">12. Contigencies </t>
  </si>
  <si>
    <t>Subtotal</t>
  </si>
  <si>
    <t>Project (program) income</t>
  </si>
  <si>
    <t xml:space="preserve">Total Project Costs (subtract row #27 from #26) </t>
  </si>
  <si>
    <t>Cost Sharing/Matching $</t>
  </si>
  <si>
    <t>An Eligible Entity that includes matching funds as part of its application will receive additional consideration during the review process.</t>
  </si>
  <si>
    <t>Cost Sharing/Matching %</t>
  </si>
  <si>
    <t>Total Federal Cost (Total Project Cost minus Cost Sharing/Matching)</t>
  </si>
  <si>
    <t>Total costs relating to the Administration of the grant ($) that count towards the 2% Cap.</t>
  </si>
  <si>
    <t>Total costs relating to Planning, Feasibility, and Sustainability Studies ($)</t>
  </si>
  <si>
    <t>Total costs relating to Contingencies ($)</t>
  </si>
  <si>
    <r>
      <t xml:space="preserve">Percent of costs relating to the Administration of the grant (%)
</t>
    </r>
    <r>
      <rPr>
        <sz val="10"/>
        <rFont val="Aptos"/>
        <family val="2"/>
      </rPr>
      <t>(Cap of 2% of Total Grant Request)</t>
    </r>
  </si>
  <si>
    <r>
      <t xml:space="preserve">Percent of costs relating to Planning, Feasibility, and Sustainability Studies (%)
</t>
    </r>
    <r>
      <rPr>
        <sz val="10"/>
        <rFont val="Aptos"/>
        <family val="2"/>
      </rPr>
      <t>(Cap of 2.5% of Total Grant Request)</t>
    </r>
  </si>
  <si>
    <r>
      <t xml:space="preserve">Percent of costs relating to Contingencies (%)
</t>
    </r>
    <r>
      <rPr>
        <sz val="10"/>
        <rFont val="Aptos"/>
        <family val="2"/>
      </rPr>
      <t>(Cap of 15% of Total Construction &amp; Equipment costs)</t>
    </r>
  </si>
  <si>
    <t>Additional Explanation (as needed):</t>
  </si>
  <si>
    <t>Personnel</t>
  </si>
  <si>
    <t>INSTRUCTIONS
1. List project costs solely for employees of the Eligible Entity. Costs for contractors or subrecipients should not be recorded in this tab, rather, in their corresponding cost category. 
2. Each row should represent an individual employee. Do not account for multiple employees with the same title on one row.
3. Indicate the corresponding cost category of the employee by selecting an option from the drop down list in Column A.
4. All personnel should be identified by position title and not employee name in Column B.
5. Enter the unit in Column C, the level of effort in Column D, and the unit cost in Column E. Level of effort is defined as the amount of time required to complete an activity (e.g., If the unit of level of effort is in annual unit, then 0.5 units will be equal 6 months, 1 unit will be equal to 1 year, 4 units will be equal to four years). The subtotal salary will automatically calculate in Column F.
6. Enter the fringe rate in Column H. Fringe benefits are allowances and services provided to employees as compensation in addition to regular salaries and wages. The rates and how they are applied should not be averaged to get one fringe cost percentage. Complex calculations should be described/provided in the justification of need in Column O. Once the fringe rate is entered, the fringe benefits (Column G) and the total compensation (Column I) will automatically calculate.
7. Enter whether the line item is included in your indirect cost base in Column J. This information can be found in your indirect cost rate agreement. 
8. Include the percentage of the cost that will be allocated to the administration of the grant in Column K (e.g., the percentage of time a position is spending on administrative activities). The total salary and fringe allocated to the administration of the grant will automatically calculate in Columns L and M.
9. Provide the entity type and the name for whom will receive these funds in Column N (e.g., Applicant - Name, Contractor - Name, Subrecipient - Name).
10. Provide a justification of need for each position in Column O. Describe the role and its responsibilities, and explain how this role is critical to the delivery of the project. Provide a detailed breakdown of the fringe benefit percentage (e.g., Health insurance, retirement, worker's compensation, etc.).
11. Provide the basis for estimating costs in Column P, including evidence/rationale (e.g., Vendor quote / engagement letter / rate card, existing contract terms).
12. Provide any complex calculations not captured by the form’s embedded formulas in Column Q.
13. Personnel cannot exceed 100% of their time on all active projects.
14. If loaded labor rates are utilized, a description of the costs the loaded rate is comprised of must be included in the Additional Explanation section below. NIST/DOC must review all components of the loaded labor rate for reasonableness and unallowable costs (e.g., fee or profit).
15. Personnel Cost Share/Matching: Please provide any cost share/matching that is being provided for personnel. If no cost share/matching is included for that line item, please select "No" in Column R and do not complete Columns S through V.</t>
  </si>
  <si>
    <t>Personnel Cost Share/Matching</t>
  </si>
  <si>
    <t>Cost Category</t>
  </si>
  <si>
    <t>Position Title</t>
  </si>
  <si>
    <t>Unit</t>
  </si>
  <si>
    <t>Level of Effort</t>
  </si>
  <si>
    <t>Unit Cost</t>
  </si>
  <si>
    <t>Subtotal Salary</t>
  </si>
  <si>
    <t>Fringe Benefits</t>
  </si>
  <si>
    <t>Fringe Rate</t>
  </si>
  <si>
    <t>Total Compensation</t>
  </si>
  <si>
    <t>Line item is included in indirect cost base? (Yes/No)</t>
  </si>
  <si>
    <t>% Allocable for the Administration of the Grant (If applicable)</t>
  </si>
  <si>
    <t>Total Salary allocable to the Administration of the Grant</t>
  </si>
  <si>
    <t>Total Fringe allocable the Administration of the Grant</t>
  </si>
  <si>
    <t>Entity Type and Name to be Funded
(Applicant, Contractor, Subrecipient)</t>
  </si>
  <si>
    <t>Justification of Need</t>
  </si>
  <si>
    <t xml:space="preserve">Basis for Estimating Costs </t>
  </si>
  <si>
    <t>Calculations</t>
  </si>
  <si>
    <t>Is Cost Share/  Matching Provided?</t>
  </si>
  <si>
    <t>Total Match Value ($)</t>
  </si>
  <si>
    <t xml:space="preserve">Type (Cash or In Kind) </t>
  </si>
  <si>
    <t>Source</t>
  </si>
  <si>
    <t>Cost Share Item/Description</t>
  </si>
  <si>
    <r>
      <rPr>
        <b/>
        <sz val="10"/>
        <color rgb="FFFF0000"/>
        <rFont val="Aptos"/>
        <family val="2"/>
      </rPr>
      <t>Example:</t>
    </r>
    <r>
      <rPr>
        <sz val="10"/>
        <color rgb="FFFF0000"/>
        <rFont val="Aptos"/>
        <family val="2"/>
      </rPr>
      <t xml:space="preserve"> Grant Manager</t>
    </r>
  </si>
  <si>
    <t>Annual</t>
  </si>
  <si>
    <t>Yes</t>
  </si>
  <si>
    <t>Applicant - Tribe</t>
  </si>
  <si>
    <t xml:space="preserve">The Grant Manager will be responsible for completing TBCP reports; archiving grant-related documents and documentation; preparing for, and supporting, any activities related to grant monitoring, audit or compliance requests; compiling, reconciling, and managing the submission of subgrantee reports and documents. Additionally, the Grant Manager will lead day-to-day implementation of project activities to ensure alignment with the approved scope of work, project timeline, and performance outcomes. This includes coordinating with internal teams, contractors, and external partners to execute project deliverables; tracking progress against milestones and key performance indicators; identifying risks or delays and implementing mitigation strategies; and ensuring that project activities remain responsive to community needs and TBCP priorities.
The fringe benefit rate of the Grant Manager is expected to be 35% of the salary charges. The breakdown is the following, health insurance, retirement, FICA/Medicare, disability insurance, dental insurance, vision insurance, life insurance, worker's compensation, and Uunemployment. </t>
  </si>
  <si>
    <t>Estimated using the Tribe’s internal pay scale for a grant administrator/grants specialist (or equivalent) and a fully loaded hourly rate that includes wages plus fringe benefits and payroll taxes. Hours are based on an anticipated 12-month period of performance and the expected level of effort to complete required grant reporting, audit/monitoring responses, budget tracking, and other grantor-required compliance activities (informed by prior grant administration effort for similar federal awards and the projected reporting cadence).</t>
  </si>
  <si>
    <t>No</t>
  </si>
  <si>
    <r>
      <rPr>
        <b/>
        <sz val="10"/>
        <color rgb="FFFF0000"/>
        <rFont val="Aptos"/>
        <family val="2"/>
      </rPr>
      <t xml:space="preserve">Example: </t>
    </r>
    <r>
      <rPr>
        <sz val="10"/>
        <color rgb="FFFF0000"/>
        <rFont val="Aptos"/>
        <family val="2"/>
      </rPr>
      <t>Senior Accountant</t>
    </r>
  </si>
  <si>
    <t>Hour</t>
  </si>
  <si>
    <t>Funds are requested for limited accounting support to assist with the financial administration of the TBCP grant. The Accountant will dedicate approximately 10 hours per year to prepare, review, and support the submission of required financial reports, ensuring accuracy, completeness, and compliance with federal grant requirements and organizational financial policies.
This support is necessary to ensure proper tracking, reconciliation, and reporting of grant expenditures, and to maintain compliance with applicable federal regulations, including 2 CFR Part 200. All activities performed by the Accountant are administrative in nature and directly support the financial management and oversight of the grant.
The fringe benefit rate of the Senior Account is expected to be 35% of the salary charges. The breakdown is the following, health insurance, retirement, FICA/Medicare, disability insurance, dental insurance, vision insurance, life insurance, worker's compensation, and unemployment.</t>
  </si>
  <si>
    <t>Estimated using the Tribe’s internal pay scale for accounting or financial management staff (or equivalent) and a fully loaded hourly rate that includes wages plus fringe benefits and payroll taxes. Hours are based on an anticipated 12-month period of performance and the expected level of effort (approximately 10 hours annually) to prepare, review, and submit required financial reports, conduct reconciliations, and ensure compliance with federal grant requirements. The level of effort is informed by prior experience supporting similar federally funded awards and the anticipated reporting cadence for this grant.</t>
  </si>
  <si>
    <t>TOTAL PERSONNEL</t>
  </si>
  <si>
    <t>Sum of Administration Cost</t>
  </si>
  <si>
    <t>1. Administrative and Legal Expenses</t>
  </si>
  <si>
    <t>INSTRUCTIONS
All personnel costs should be recorded in the Personnel tab. Costs related to administrative and legal expenses that are estimated for contractors and subrecipients belong here. 
1. Enter a description of the administrative cost / legal expense in Column A.  
2. Enter the unit in Column B (e.g., per hour, each, etc.), the unit cost in Column C, and the number of units in Column D. The total cost will automatically calculate in Column E.
3. Enter whether the line item is included in your indirect cost base in Column F. This information can be found in your indirect cost rate agreement, or will be based on Modified Total Direct Cost if electing to use the de minimis rate. 
4. Enter the percentage of the cost that will be allocated to the administration of the grant in Column G (e.g., the percentage of time a position is spending on the administration of the grant). The total costs for the administration of the grant will automatically calculate in Column H.
5. Enter the entity type and the name of the entity that will receive these funds in Column I (i.e., Applicant - Name, Contractor - Name, Subrecipient - Name).
6. Enter a justification of need in Column J.
7. Enter a basis for estimating costs in Column K. Provide evidence/rationale for the estimate including:
      • A description of the services (position titles etc.) and an hourly rate (if available or estimated) for the services and the number of hours this rate will be applied over the course of the project.
      • If you obtained a quote, an explanation and any information provided in the quote. It is not necessary to provide the actual quote if the summary is adequate.
      • If the estimate is based on prior projects or experience, provide that information and how this estimate compares.
8. Enter additional detail for any calculations not explained by the form’s embedded formulas in Column L. 
9. The total of all administrative &amp; legal expenses must be a whole dollar amount. Adjust line-item amounts as needed to achieve this.
10. Administrative &amp; Legal Expenses Cost Share/Matching: Please provide any cost share/matching that is being provided for administrative and legal expenses. If no cost share/matching is included for that line item, please select "No" in Column M and do not complete Columns N through Q.</t>
  </si>
  <si>
    <t>Administrative &amp; Legal Expenses Cost Share/Matching</t>
  </si>
  <si>
    <t>Description</t>
  </si>
  <si>
    <t>Unit Basis</t>
  </si>
  <si>
    <t>Unit Costs</t>
  </si>
  <si>
    <t xml:space="preserve">Number of Units </t>
  </si>
  <si>
    <t>Total Cost</t>
  </si>
  <si>
    <t>Line item is included in the indirect cost base? (Yes/No)</t>
  </si>
  <si>
    <t>% Allocable for the Administration of the Grant 
(Cap of 2% of Total Grant) (If applicable)</t>
  </si>
  <si>
    <t>Total Costs for the Administration of the Grant</t>
  </si>
  <si>
    <t>Basis for Estimating Costs</t>
  </si>
  <si>
    <t>Example: Contracted Legal Services</t>
  </si>
  <si>
    <t>Per Hour</t>
  </si>
  <si>
    <t>Contractor - Legal Contractor A</t>
  </si>
  <si>
    <t xml:space="preserve">The legal services will be contracted to Legal Contractor A. The costs include drafting, execution, and filing fees of legal agreements. Legal hours also include time to conduct legal reviews for all contracts. </t>
  </si>
  <si>
    <t xml:space="preserve">See provided quote based on similair scope and project. </t>
  </si>
  <si>
    <t xml:space="preserve">Example: General Office Supplies </t>
  </si>
  <si>
    <t>Per Month</t>
  </si>
  <si>
    <t>Funds are requested for general office supplies necessary to support the administrative management of the TBCP grant. This includes routine consumable items such as paper, printing materials, writing instruments, folders, mailing supplies, and other basic office necessities used for recordkeeping, reporting, and compliance activities. These supplies will be used exclusively for administrative functions associated with grant oversight, documentation, and coordination. The total estimated cost is $50 per month.</t>
  </si>
  <si>
    <t>The estimated cost of $50 per month is based on average historical expenditures for routine office supplies supporting grant administration, including paper, printing materials, writing instruments, and mailing supplies. This estimate reflects current market pricing for standard office consumables and is consistent with typical monthly administrative supply costs for similar federally funded projects. Costs are projected over the grant period with the understanding that expenditures may vary slightly based on reporting cycles and administrative demand, but will remain within this reasonable monthly average.</t>
  </si>
  <si>
    <t>TOTAL ADMINISTRATIVE &amp; LEGAL EXPENSES</t>
  </si>
  <si>
    <t>2. Land, Structures, Rights-of-Way, Appraisals, etc.</t>
  </si>
  <si>
    <t>INSTRUCTIONS
1. Provide a description of what is needed to be purchased or the explanation of the fee/permit, etc. in Column A.
2. Enter the unit in Column B (e.g., per mile, per foot, each, etc.), the unit cost in Column C, and the number of units in Column D. The total cost will automatically calculate in Column E.
3. Enter whether the line item is included in your indirect cost base in Column F. This information can be found in your indirect cost rate agreement, or will be based on Modified Total Direct Cost if electing to use the de minimis rate.
4. Include the percentage of the cost that will be allocated to the administration of the grant in Column G. The total costs for the administration of the grant will automatically calculate in Column H.
5. Enter the entity type and the name of the entity that will receive these funds in Column I (e.g., Applicant - Name, Contractor - Name, Subrecipient - Name).
6. Enter a justification of need in Column J.
7. Enter a basis for estimating costs in Column K. Provide evidence/rationale for the estimate including:
      • A description of the services (position titles etc.) and an hourly rate (if available or estimated) for the services and the number of hours this rate will be applied over the course of the project.
      • If you obtained a quote, an explanation and any information provided in the quote. It is not necessary to provide the actual quote if the summary is adequate.
      • If the estimate is based on prior projects or experience, provide that information and how this estimate compares.
8. Enter additional detail for any calculations not explained by the form’s embedded formulas in Column L. 
9. The total of all land, structures, rights-of-way, appraisals, etc. expenses must be a whole dollar amount. Adjust line-item amounts as needed to achieve this.  
10. Land, Structures, Rights, etc. Cost Share/Matching: Please provide any cost share/matching that is being provided for land, structures, rights, etc. If no cost share/matching is included for that line item, please select "No" in Column M and do not complete Columns N through Q.</t>
  </si>
  <si>
    <t>Land, Structures, Rights, etc. Cost Share/Matching</t>
  </si>
  <si>
    <t>Number of Units</t>
  </si>
  <si>
    <t xml:space="preserve">Total Cost             </t>
  </si>
  <si>
    <r>
      <t>% Allocable for the Administration of the Grant</t>
    </r>
    <r>
      <rPr>
        <sz val="11"/>
        <color theme="1"/>
        <rFont val="Arial"/>
        <family val="2"/>
      </rPr>
      <t xml:space="preserve"> 
</t>
    </r>
    <r>
      <rPr>
        <b/>
        <sz val="11"/>
        <color theme="1"/>
        <rFont val="Arial"/>
        <family val="2"/>
      </rPr>
      <t>(Cap of 2% of Total Grant) (If applicable)</t>
    </r>
  </si>
  <si>
    <t>Example: 12’ by 20’ Utility building/hut</t>
  </si>
  <si>
    <t>Each</t>
  </si>
  <si>
    <t>Contractor - Infrastructure Contractor B</t>
  </si>
  <si>
    <t>Utility huts are critical infrastructure required to protect and house network electronics at each of the 12 new broadband distribution node sites throughout the tribal community. These environmentally-controlled pre-fabricated structures are necessary to ensure reliable network operation and equipment longevity in the harsh environmental conditions present on tribal lands.</t>
  </si>
  <si>
    <t>Unit cost is based on a vendor quote from Infrastructure Contractor B (prefabricated telecom building manufacturer) for a 12’×20’ fully functional utility hut including integrated HVAC and standard telecom-ready build features. Quantity is based on the network design requiring one hut per new node site (12 total node sites).</t>
  </si>
  <si>
    <t>Example: Railroad Crossing Permit</t>
  </si>
  <si>
    <t>Per crossing</t>
  </si>
  <si>
    <t>Contractor - TBD</t>
  </si>
  <si>
    <t>There are 6 areas/locations where the network will have to cross under the path of a railroad. Because of this barrier, special construction fees, insurance and city taxes are required to perform the work. In order to complete the project successfully, the network must cross the railroads and cannot go around them.</t>
  </si>
  <si>
    <t>Unit cost is based on prior actual costs from a comparable railroad crossing effort at a nearby Tribal entity location, reflecting typical permit/fee requirements per crossing (actual vendor TBD). Quantity is based on engineering route plans identifying 6 required railroad crossings.</t>
  </si>
  <si>
    <t>TOTAL LAND, STRUCTURE, RIGHTS-OF-WAY, APPRAISALS, ETC.</t>
  </si>
  <si>
    <t>Sum of Administration Costs</t>
  </si>
  <si>
    <t>3. Relocation Expenses and Payments</t>
  </si>
  <si>
    <t>INSTRUCTIONS
1. Provide a description of what will be relocated or the payments for relocation in Column A.
2. Enter the unit in Column B (e.g., per hour, each, etc.), the unit cost in Column C, and the number of units in Column D. The total cost will automatically calculate in Column E.
3. Enter whether the line item is included in your indirect cost base in Column F. This information can be found in your indirect cost rate agreement, or will be based on Modified Total Direct Cost if electing to use the de minimis rate.
4. Include the percentage of the cost that will be allocated to the administration of the grant in Column G. The total costs for the administration of the grant will automatically calculate in Column H.
5. Enter the entity type and the name of the entity that will receive these funds in Column I (e.g., Applicant - Name, Contractor - Name, Subrecipient - Name).
6. Enter a justification of need in Column J.
7. Enter a basis for estimating costs in Column K. Provide evidence/rationale for the estimate including:
      • A description of the services (position titles etc.) and an hourly rate (if available or estimated) for the services and the number of hours this rate will be applied over the course of the project.
      • If you obtained a quote, an explanation and any information provided in the quote. It is not necessary to provide the actual quote if the summary is adequate.
      • If the estimate is based on prior projects or experience, provide that information and how this estimate compares.
8. Enter additional detail for any calculations not explained by the form’s embedded formulas in Column L. 
9. The total of all relocation expenses and payments must be a whole dollar amount. Adjust line-item amounts as needed to achieve this.  
10. Relocation Expenses &amp; Payments Cost Share/Matching: Please provide any cost share/matching that is being provided for relocation expenses &amp; payments. If no cost share/matching is included for that line item, please select "No" in Column M and do not complete Columns N through Q.</t>
  </si>
  <si>
    <t>Relocation Expenses &amp; Payments Cost Share/Matching</t>
  </si>
  <si>
    <r>
      <t>Example: M</t>
    </r>
    <r>
      <rPr>
        <sz val="10"/>
        <color indexed="10"/>
        <rFont val="Aptos"/>
        <family val="2"/>
      </rPr>
      <t>oving/relocating NOC to a new building</t>
    </r>
  </si>
  <si>
    <t>Funds are requested to support the relocation and reconfiguration of equipment within the Network Operations Center (NOC) to ensure optimal system performance, security, and reliability of the broadband network. As network demands evolve and infrastructure is expanded under the TBCP project, existing equipment must be repositioned and reorganized to support efficient operations, improve workflow, and maintain proper environmental and spatial conditions (e.g., power, cooling, and cable management).
Relocation activities will include the safe physical movement, reinstallation, and testing of network equipment to minimize service disruptions and ensure continuity of operations. This effort is necessary to align the NOC layout with current and projected network architecture, enhance monitoring and response capabilities, and support ongoing maintenance and scalability of the system.</t>
  </si>
  <si>
    <t>Estimated as a vendor-provided fixed-price relocation quote from a local moving/rigging provider (vendor TBD) to relocate the NOC. The quote assumes a one-time move of NOC racks/equipment and supporting materials and is inclusive of trucks/transport, fuel, loading/unloading/rigging labor, and staff time required to support the move.</t>
  </si>
  <si>
    <t>TOTAL RELOCATION EXPENSES AND PAYMENTS</t>
  </si>
  <si>
    <t>4. Architectural and Engineering Fees</t>
  </si>
  <si>
    <t>INSTRUCTIONS
Architectural and engineering services includes professional services of an architectural or engineering nature, as defined by State law, if applicable, that are required to be performed or approved by a person licensed, registered, or certified to provide those services; and, professional services of an architectural or engineering nature performed by contract that are associated with research, planning, development, design, construction, alteration, or repair of real property. For more information, please see grantor agency regulations (e.g., 48 CFR 2.101).
1. Provide a description of what is needed to be purchased or the explanation of the architectural or engineering activity in Column A. Engineering and network design costs should be included in this section.
2. Enter the unit in Column B (e.g., per hour, each, etc.), the unit cost in Column C, and the number of units in Column D. The total cost will automatically calculate in Column E.
3. Enter whether the line item is included in your indirect cost base in Column F. This information can be found in your indirect cost rate agreement, or will be based on Modified Total Direct Cost if electing to use the de minimis rate.
4. Include the percentage of the cost that will be allocated to the administration of the grant in Column G. The total costs for the administration of the grant will automatically calculate in Column H.
5. Enter the entity type and the name of the entity that will receive these funds in Column I (e.g., Applicant - Name, Contractor - Name, Subrecipient - Name).
6. Enter a justification of need in Column J.
7. Enter a basis for estimating costs in Column K. Provide evidence/rationale for the estimate including:
      • A description of the services (position titles etc.) and an hourly rate (if available or estimated) for the services and the number of hours this rate will be applied over the course of the project.
      • If you obtained a quote, an explanation and any information provided in the quote. It is not necessary to provide the actual quote if the summary is adequate.
      • If the estimate is based on prior projects or experience, provide that information and how this estimate compares.
8. Enter additional detail for any calculations not explained by the form’s embedded formulas in Column L. 
9. The total of all architectural and engineering fees must be a whole dollar amount. Adjust line-item amounts as needed to achieve this.    
10. Architectural &amp; Engineering Fees Cost Share/Matching: Please provide any cost share/matching that is being provided for architectural &amp; engineering fees. If no cost share/matching is included for that line item, please select "No" in Column M and do not complete Columns N through Q.</t>
  </si>
  <si>
    <t>Architectural &amp; Engineering Cost Share/Matching</t>
  </si>
  <si>
    <t>Example: Site Architectural Plans</t>
  </si>
  <si>
    <t>Contractor - Architecture Firm C</t>
  </si>
  <si>
    <t xml:space="preserve">Funds are requested to develop site-specific architectural and finalized engineering plans for a total of 12 proposed node locations. These plans will include detailed site layouts, basic node design, and supporting documentation necessary to guide construction, installation, and integration of network infrastructure.
The architectural plans are essential to ensure that each site is designed in accordance with project specifications, safety standards, and applicable local, Tribal, and federal requirements. This includes considerations for equipment placement, structural integrity, power availability, environmental conditions, and site accessibility.
</t>
  </si>
  <si>
    <t>The rate is based on a vendor-provided quote from Architecture Firm C based on similar small-site telecom/utility facility planning and typical effort for a standard node design repeated across multiple sites.</t>
  </si>
  <si>
    <t>Example: CAD Designs</t>
  </si>
  <si>
    <t>Cost Per Hour</t>
  </si>
  <si>
    <t xml:space="preserve">Contractor - TBD </t>
  </si>
  <si>
    <t>Funds are requested to finalize Computer-Aided Design (CAD) drawings of the broadband network to produce complete, construction-ready engineering documentation. These finalized designs will include confirmed fiber routes, node locations, interconnection points, and equipment placement necessary to support deployment of the network.</t>
  </si>
  <si>
    <t>Estimated using a time-and-materials approach with a mid-level CAD consultant (vendor TBD) producing AutoCAD-based design deliverables. The estimate assumes 2,000 labor hours over a one-year period of performance. The $75/hour rate reflects an average mid-level CAD consulting rate benchmarked to Department of Labor wage data (or comparable labor market pricing) for the region/role. A contractor will be procured in accordance with the Tribe’s Property and Procurement Policies and Procedures.</t>
  </si>
  <si>
    <t>TOTAL ARCHITECTURAL &amp; ENGINEERING FEES</t>
  </si>
  <si>
    <t>5. Other Achitectural and Engineering Fees</t>
  </si>
  <si>
    <t>INSTRUCTIONS
Other Architectural and engineering fees means those other professional services of an architectural or engineering nature, or incidental services, that members of the architectural and engineering professions (and individuals in their employ) may logically or justifiably perform, including studies, investigations, surveying and mapping, tests, evaluations, consultations, comprehensive planning, program management, conceptual designs, plans and specifications, value engineering, construction phase services, soils engineering, drawing reviews, preparation of operating and maintenance manuals, and other related services. For more information, please see grantor agency regulations (e.g., 48 CFR 2.101).
1. Provide a description of what is needed to be purchased or the explanation of the fee in Column A. 
2. Enter the unit in Column B (e.g., per hour, each, etc.), the unit cost in Column C, and the number of units in Column D. The total cost will automatically calculate in Column E.
3. Enter whether the line item is included in your indirect cost base in Column F. This information can be found in your indirect cost rate agreement, or will be based on Modified Total Direct Cost if electing to use the de minimis rate.
4. Include the percentage of the cost that will be allocated to the administration of the grant in Column G. The total costs for the administration of the grant will automatically calculate in Column H.
5. Enter the entity type and the name of the entity that will receive these funds in Column I (e.g., Applicant - Name, Contractor - Name, Subrecipient - Name).
6. Enter a justification of need in Column J.
7. Enter a basis for estimating costs in Column K. Provide evidence/rationale for the estimate including:
      • A description of the services (position titles etc.) and an hourly rate (if available or estimated) for the services and the number of hours this rate will be applied over the course of the project.
      • If you obtained a quote, an explanation and any information provided in the quote. It is not necessary to provide the actual quote if the summary is adequate.
      • If the estimate is based on prior projects or experience, provide that information and how this estimate compares.
8. Enter additional detail for any calculations not explained by the form’s embedded formulas in Column L. 
9. The total of all other architectural and engineering fees must be a whole dollar amount. Adjust line-item amounts as needed to achieve this.
10. Other Architectural and Engineering Fees Cost Share/Matching: Please provide any cost share/matching that is being provided for other architectural and engineering fees. If no cost share/matching is included for that line item, please select "No" in Column M and do not complete Columns N through Q.</t>
  </si>
  <si>
    <t>Other Architectural &amp; Engineering Fees Cost Share/Matching</t>
  </si>
  <si>
    <t>Example: Network System Testing</t>
  </si>
  <si>
    <t xml:space="preserve">Contractor - Infrastructure Contractor B. </t>
  </si>
  <si>
    <t>Funds are requested to conduct comprehensive network system testing at each of the 12 node locations and the Network Operations Center (NOC), for a total of 13 sites. Testing will occur following installation and integration of network infrastructure to verify that all components are functioning as designed and meet required performance specifications.
Activities will include validation of connectivity, signal integrity, throughout, latency, and overall system performance, as well as verification of proper configuration and interoperability between network elements. Testing will also confirm that all equipment and systems are operating in compliance with applicable technical standards and project requirements.</t>
  </si>
  <si>
    <t>Unit cost is estimated from an Infrastructure Contractor B quote at $40,000 per node site + NOC to perform end-to-end network system testing. The level of effort assumes two technicians performing approximately one week of testing per site. Pricing reflects industry-standard loaded rates for two qualified field/network test technicians, plus typical travel/mobilization and test equipment usage included in the per-site cost.</t>
  </si>
  <si>
    <t>Technitian Labor: $300 per hour x 40 hours a week x 2 techs = $24,000
Travel &amp; Mobilization: $3000 X 2 techs= $6,000
Test Equipment Usage: Flat amount= $10,000
Total per Site: $40,000
13 Units x $40,000= Total Cost of $520,000</t>
  </si>
  <si>
    <t>Example: Cable Testing</t>
  </si>
  <si>
    <t>Funds are requested to support end-to-end cable testing and troubleshooting across the network connecting the 12 node sites. These activities will verify the integrity, continuity, and performance of all installed cabling to ensure reliable connectivity between nodes and proper system functionality.
Cable testing will include validation of signal quality, identification of faults or degradation, and corrective troubleshooting to resolve any issues that could impact network performance. This effort is critical to confirming that all physical network connections meet required technical standards and are capable of supporting intended service levels.</t>
  </si>
  <si>
    <t>Estimated by Infrastructure Contractor B using a time-and-materials approach for specialized end-to-end cable testing and troubleshooting. The estimate assumes 1,500 total labor hours (combined across two technicians) to complete planned test passes, remediation/troubleshooting, retesting after fixes, and test report documentation. The $125/hour rate reflects the local standard loaded hourly rate for this type of telecom/fiber test work (skilled technicians and test instrumentation).</t>
  </si>
  <si>
    <t>TOTAL OTHER ARCHITECTURAL &amp; ENGINEERING FEES</t>
  </si>
  <si>
    <t>INSTRUCTIONS
1. Provide a description of what is needed to be purchased or the explanation of the fee in Column A. Administrative or filing fees should be included in the administrative &amp; legal expenses category.
2. Enter the unit in Column B (e.g., per mile, per hour, each, etc.), the unit cost in Column C, and the number of units in Column D. The total cost will automatically calculate in Column E.
3. Enter whether the line item is included in your indirect cost base in Column F. This information can be found in your indirect cost rate agreement, or will be based on Modified Total Direct Cost if electing to use the de minimis rate.
4. Include the percentage of the cost that will be allocated to the administration of the grant in Column G. The total costs for the administration of the grant will automatically calculate in Column H.
5. Enter the entity type and the name of the entity that will receive these funds in Column I (e.g., Applicant - Name, Contractor - Name, Subrecipient - Name).
6. Enter a justification of need in Column J.
7. Enter a basis for estimating costs in Column K. Provide evidence/rationale for the estimate including:
      • A description of the services (position titles etc.) and an hourly rate (if available or estimated) for the services and the number of hours this rate will be applied over the course of the project.
      • If you obtained a quote, an explanation and any information provided in the quote. It is not necessary to provide the actual quote if the summary is adequate.
      • If the estimate is based on prior projects or experience, provide that information and how this estimate compares.
8. Enter additional detail for any calculations not explained by the form’s embedded formulas in Column L. 
9. The total of all project inspection fees must be a whole dollar amount. Adjust line-item amounts as needed to achieve this.
10. Project Inspection Fees Cost Share/Matching: Please provide any cost share/matching that is being provided for project inspection fees. If no cost share/matching is included for that line item, please select "No" in Column M and do not complete Columns N through Q.</t>
  </si>
  <si>
    <t>Project Inspection Fees Cost Share/Matching</t>
  </si>
  <si>
    <t>Example:Quality Control Inspection fees</t>
  </si>
  <si>
    <t xml:space="preserve">Applicant - Tribe </t>
  </si>
  <si>
    <t>Funds are requested for quality control inspection services to ensure that all construction and installation activities comply with applicable local, Tribal, and federal regulations, as well as project specifications and industry standards. A total of 24 inspections are planned over the period of performance to provide consistent oversight at key stages of deployment.
These inspections will verify that work is completed in accordance with approved designs, safety requirements, and performance expectations, and will identify any deficiencies requiring correction prior to project advancement or completion. Quality control inspections are critical to maintaining construction integrity, reducing the risk of rework, and ensuring that the network infrastructure is built to support long-term reliability and compliance.</t>
  </si>
  <si>
    <t>Unit cost is based on the local government–set billing rate of $100 per inspection/review. Quantity is based on the planned inspection cadence over the period of performance, totaling 24 discrete inspections (each billed per completed inspection/review).</t>
  </si>
  <si>
    <t>TOTAL PROJECT INSPECTION FEES</t>
  </si>
  <si>
    <t>INSTRUCTIONS
1. Provide a description of what is needed to be purchased or the explanation of the activity in Column A. Any permanent structures, utilities, or ground disturbing activities must be listed in the construction category.
2. Enter the unit in Column B (e.g., per mile, per hour, each, etc.), the unit cost in Column C, and the number of units in Column D. The total cost will automatically calculate in Column E.
3. Enter whether the line item is included in your indirect cost base in Column F. This information can be found in your indirect cost rate agreement, or will be based on Modified Total Direct Cost if electing to use the de minimis rate.
4. Include the percentage of the cost that will be allocated to the administration of the grant in Column G. The total costs for the administration of the grant will automatically calculate in Column H.
5. Enter the entity type and the name of the entity that will receive these funds in Column I (e.g., Applicant - Name, Contractor - Name, Subrecipient - Name).
6. Enter a justification of need in Column J.
7. Enter a basis for estimating costs in Column K. Provide evidence/rationale for the estimate including:
      • A description of the services (position titles etc.) and an hourly rate (if available or estimated) for the services and the number of hours this rate will be applied over the course of the project.
      • If you obtained a quote, an explanation and any information provided in the quote. It is not necessary to provide the actual quote if the summary is adequate.
      • If the estimate is based on prior projects or experience, provide that information and how this estimate compares.
8. Enter additional detail for any calculations not explained by the form’s embedded formulas in Column L. 
9. The total of all site work expenses must be a whole dollar amount. Adjust line-item amounts as needed to achieve this.
10. Site Work Cost Share/Matching: Please provide any cost share/matching that is being provided for site work. If no cost share/matching is included for that line item, please select "No" in Column M and do not complete Columns N through Q.</t>
  </si>
  <si>
    <t>Site Work Cost Share/Matching</t>
  </si>
  <si>
    <t xml:space="preserve">Example: Fencing – 30’ x 30’ </t>
  </si>
  <si>
    <t>Per Node</t>
  </si>
  <si>
    <t xml:space="preserve">Contractor - General Contractor D </t>
  </si>
  <si>
    <t>Funds are requested for installation of 6-foot chain link fencing with security wiring and two access gates at each of the 12 node sites. Fencing is required to secure network infrastructure, restrict unauthorized access, and protect critical equipment from damage, tampering, or theft.
These measures are necessary to ensure the safety, reliability, and long-term integrity of the network, as well as compliance with standard security practices for telecommunications infrastructure. Each node site will require a dedicated, enclosed compound to support ongoing operations and maintenance.</t>
  </si>
  <si>
    <t>Unit cost is based on a General Contractor D estimate of $7,000 per node site derived from prior, similar installations. The estimate reflects a fully loaded per-site cost inclusive of materials, labor, and installation.
Scope assumptions for each site include installation of 6-foot chain-link fencing enclosing an approximately 30’ × 30’ area, security wiring, and two access gates typical for a standard node compound. Pricing is consistent with local market rates for comparable work and informed by previous infrastructure projects. The total quantity (12 sites) is based on the network design, which requires fencing at each node location.</t>
  </si>
  <si>
    <t>TOTAL SITE WORK COSTS</t>
  </si>
  <si>
    <t>8. Demolition and Removal Fees</t>
  </si>
  <si>
    <t>INSTRUCTIONS
1. Provide a description of what is needed to be purchased or the explanation of the activity in Column A.
2. Enter the unit in Column B (e.g., per mile, per hour, each, etc.), the unit cost in Column C, and the number of units in Column D. The total cost will automatically calculate in Column E.
3. Enter whether the line item is included in your indirect cost base in Column F. This information can be found in your indirect cost rate agreement, or will be based on Modified Total Direct Cost if electing to use the de minimis rate.
4. Include the percentage of the cost that will be allocated to the administration of the grant in Column G. The total costs for the administration of the grant will automatically calculate in Column H.
5. Enter the entity type and the name of the entity that will receive these funds in Column I (e.g., Applicant - Name, Contractor - Name, Subrecipient - Name).
6. Enter a justification of need in Column J.
7. Enter a basis for estimating costs in Column K. Provide evidence/rationale for the estimate including:
      • A description of the services (position titles etc.) and an hourly rate (if available or estimated) for the services and the number of hours this rate will be applied over the course of the project.
      • If you obtained a quote, an explanation and any information provided in the quote. It is not necessary to provide the actual quote if the summary is adequate.
      • If the estimate is based on prior projects or experience, provide that information and how this estimate compares.
8. Enter additional detail for any calculations not explained by the form’s embedded formulas in Column L. 
9. The total of all demolition and removal fees must be a whole dollar amount. Adjust line-item amounts as needed to achieve this.
10. Demolition &amp; Removal Fees Cost Share/Matching: Please provide any cost share/matching that is being provided for demolition and removal fees. If no cost share/matching is included for that line item, please select "No" in Column M and do not complete Columns N through Q.</t>
  </si>
  <si>
    <t>Demolition &amp; Removal Fees Cost Share/Matching</t>
  </si>
  <si>
    <t>Example: Demolition of building</t>
  </si>
  <si>
    <t>Funds are requested for the demolition of an existing structure (office building) at Location A to enable construction of a vendor-neutral wireless tower at the same site. This location has been determined to be the only feasible site within Location A that meets the technical, geographic, and coverage requirements necessary to support the proposed network.
Removal of the existing structure is required to prepare the site for tower installation and associated infrastructure. Without demolition, the project cannot proceed at this location, which is critical to achieving the intended network design and service coverage. This activity is therefore essential to enable deployment and ensure successful implementation of the project.</t>
  </si>
  <si>
    <t>Estimated based on a lump-sum demolition quote informed by prior similar demolition projects. The estimate reflects a fully loaded cost inclusive of labor, equipment, hauling, and disposal.
The assumed scope includes demolition of the structure down to the foundation, removal and hauling of all debris, and disposal at an approved facility in accordance with local regulations. Pricing is consistent with local market conditions for comparable demolition services and reflects typical costs associated with site preparation for infrastructure development. A contractor will be procured in accordance with the Tribe’s Property and Procurement Policies and Procedures.</t>
  </si>
  <si>
    <t>TOTAL DEMOLITION AND REMOVAL FEES</t>
  </si>
  <si>
    <t>INSTRUCTIONS
1. Provide a description of what is needed to be purchased or the explanation of the activity in Column A. Any permanent structures, utilities, or ground disturbing activities, or material components of the proposed network must be listed in this category.
2. Enter the unit in Column B (e.g., per mile, per hour, each, etc.), the unit cost in Column C, and the number of units in Column D. The total cost will automatically calculate in Column E.
3. Enter whether the line item is included in your indirect cost base in Column F. This information can be found in your indirect cost rate agreement, or will be based on Modified Total Direct Cost if electing to use the de minimis rate.
4. Include the percentage of the cost that will be allocated to the administration of the grant in Column G. The total costs for the administration of the grant will automatically calculate in Column H.
5. Enter the entity type and the name of the entity that will receive these funds in Column I (e.g., Applicant - Name, Contractor - Name, Subrecipient - Name).
6. Enter a justification of need in Column J.
7. Enter a basis for estimating costs in Column K. Provide evidence/rationale for the estimate including:
      • A description of the services (position titles etc.) and an hourly rate (if available or estimated) for the services and the number of hours this rate will be applied over the course of the project.
      • If you obtained a quote, an explanation and any information provided in the quote. It is not necessary to provide the actual quote if the summary is adequate.
      • If the estimate is based on prior projects or experience, provide that information and how this estimate compares.
8. Enter additional detail for any calculations not explained by the form’s embedded formulas in Column L. 
9. The total of all construction expenses must be a whole dollar amount. Adjust line-item amounts as needed to achieve this.
10. Construction Cost Share/Matching: Please provide any cost share/matching that is being provided for construction. If no cost share/matching is included for that line item, please select "No" in Column M and do not complete Columns N through Q.</t>
  </si>
  <si>
    <t>Construction Cost Share/Matching</t>
  </si>
  <si>
    <t>Example:Asphalt pavement restoration</t>
  </si>
  <si>
    <t>Per Yard</t>
  </si>
  <si>
    <t>Contractor - General Contractor D</t>
  </si>
  <si>
    <t>Funds are requested for asphalt pavement restoration associated with underground fiber installation activities. These efforts are required to restore roadways, driveways, and other disturbed surfaces following trenching and directional boring conducted as part of network construction.
Pavement restoration ensures that all impacted areas are returned to pre-construction condition and meet applicable local, Tribal, and state requirements for roadway repair and surface integrity. This work is necessary to maintain public safety, minimize long-term infrastructure impacts, and comply with permitting and right-of-way obligations.</t>
  </si>
  <si>
    <t>Unit cost is based on a quote from General Contractor D of $120 per yard for asphalt. The 150-yard quantity is an engineered field estimate derived from the anticipated number/size of restoration areas driven by the planned bores and tie-ins.</t>
  </si>
  <si>
    <t>Example: Wireless Tower</t>
  </si>
  <si>
    <t>unds are requested for the procurement and installation of eight (8) wireless monopole towers to support the deployment of the broadband network. These towers are critical infrastructure components that will enable reliable signal transmission, extend network coverage, and support connectivity across the service area.
Each tower location has been strategically identified based on network design requirements to ensure adequate coverage, capacity, and performance. The towers will facilitate interconnection with last-mile service providers and support open network access, enabling scalable and efficient delivery of broadband services.</t>
  </si>
  <si>
    <t>Unit cost is based on quotes from Infrastructure Contractor B at $20,000 per monopole tower for procurement and installation. Quantity is driven by the network design requiring 8 tower locations.</t>
  </si>
  <si>
    <t>TOTAL CONSTRUCTION COSTS</t>
  </si>
  <si>
    <t>INSTRUCTIONS
1. Equipment means a single item of tangible, personal property (including information technology systems) having a useful life of more than one year and a per-unit acquisition cost that equals or exceeds the lesser of the capitalization level established by the non-Federal entity for financial statement purposes, or $10,000. Please refer to the applicable Federal regulations in 2 CFR 200 for specific equipment definitions and treatment. Do not include supply items under equipment, they should be classified under Tab 11. Miscellaneous. Please refer to 2 CFR 200 and Tab d. Supplies on what constitutes a supply item.
2. Provide a description of what is needed to be purchased or the explanation of the equipment in Column A. Any material components of the proposed network must be listed in the construction category.
3. Enter the unit in Column B, the unit cost in Column C, and the number of units in Column D. The total cost will automatically calculate in Column E.
4. Enter whether the line item is included in your indirect cost base in Column F. This information can be found in your indirect cost rate agreement, or will be based on Modified Total Direct Cost if electing to use the de minimis rate.
5. Include the percentage of the cost that will be allocated to the administration of the grant in Column G. The total costs for the administration of the grant will automatically calculate in Column H.
6. Enter the entity type and the name of the entity that will receive these funds in Column I (e.g., Applicant - Name, Contractor - Name, Subrecipient - Name).
7. Enter a justification of need in Column J.
8. Enter a basis for estimating costs in Column K. Provide evidence/rationale for the estimate including:
      • A description of the services (position titles etc.) and an hourly rate (if available or estimated) for the services and the number of hours this rate will be applied over the course of the project.
      • If you obtained a quote, an explanation and any information provided in the quote. It is not necessary to provide the actual quote if the summary is adequate.
      • If the estimate is based on prior projects or experience, provide that information and how this estimate compares.
9. Enter additional detail for any calculations not explained by the form’s embedded formulas in Column L. 
10. The total of all equipment expenses must be a whole dollar amount. Adjust line-item amounts as needed to achieve this.
11. Equipment Cost Share/Matching: Please provide any cost share/matching that is being provided for equipment. If no cost share/matching is included for that line item, please select "No" in Column M and do not complete Columns N through Q.</t>
  </si>
  <si>
    <t>Equipment Cost Share/Matching</t>
  </si>
  <si>
    <t>Example: Laptops/GPS</t>
  </si>
  <si>
    <t>Funds are requested for five (5) laptops equipped with GPS capability to support field inspectors and engineers responsible for project implementation, monitoring, and verification activities. These devices are necessary to enable real-time access to project plans, mapping systems, data collection tools, and reporting platforms while in the field.
The laptops will support activities including site inspections, asset verification, progress tracking, and documentation of construction and installation activities. GPS functionality is required to accurately record site locations, validate infrastructure placement, and ensure alignment with network design specifications.</t>
  </si>
  <si>
    <t>Unit cost is estimated at $2,000 per laptop based on the Tribe's general schedule purchase agreements.</t>
  </si>
  <si>
    <t xml:space="preserve">Example: Point to MultiPoint Cambium </t>
  </si>
  <si>
    <t>Funds are requested for procurement and deployment of Point-to-MultiPoint (PtMP) wireless equipment to enable last-mile broadband connectivity across the service area. Cambium PtMP systems will be used to deliver high-speed wireless service from node or tower locations to multiple end users, particularly in areas where fiber deployment is not feasible or cost-effective.
This equipment is essential to extend network coverage, support scalable connections, and ensure reliable service delivery to unserved and underserved locations. The PtMP solution enables efficient use of infrastructure by connecting multiple premises from a single access point, supporting both performance and cost-effectiveness of the network design.</t>
  </si>
  <si>
    <t>Unit cost is estimated at $46,500 per equipment package based on local vendor quotes for the bundled package.</t>
  </si>
  <si>
    <t>TOTAL EQUIPMENT COSTS</t>
  </si>
  <si>
    <t>INSTRUCTIONS
1. Provide a description of what is needed to be purchased or the explanation of the activity in Column A. Any planning, feasibility, or sustainability study costs must be listed in this category.
2. Enter the unit in Column B (e.g., per mile, per hour, each, etc.), the unit cost in Column C, and the number of units in Column D. The total cost will automatically calculate in Column E.
3. Enter whether the line item is included in your indirect cost base in Column F. This information can be found in your indirect cost rate agreement, or will be based on Modified Total Direct Cost if electing to use the de minimis rate.
4. Include the percentage of the cost that will be allocated to the administration of the grant in Column G. The total costs for the administration of the grant will automatically calculate in Column H.
5. Enter the entity type and the name of the entity that will receive these funds in Column I (e.g., Applicant - Name, Contractor - Name, Subrecipient - Name).
6. Enter a justification of need in Column J.
7. Enter a basis for estimating costs in Column K. Provide evidence/rationale for the estimate including:
      • A description of the services (position titles etc.) and an hourly rate (if available or estimated) for the services and the number of hours this rate will be applied over the course of the project.
      • If you obtained a quote, an explanation and any information provided in the quote. It is not necessary to provide the actual quote if the summary is adequate.
      • If the estimate is based on prior projects or experience, provide that information and how this estimate compares.
8. Enter additional detail for any calculations not explained by the form’s embedded formulas in Column L. 
9. The total of all miscellaneous expenses must be a whole dollar amount. Adjust line-item amounts as needed to achieve this.
10. Miscellaneous Cost Share/Matching: Please provide any cost share/matching that is being provided for miscelleanous. If no cost share/matching is included for that line item, please select "No" in Column N and do not complete Columns O through R.</t>
  </si>
  <si>
    <t>Miscellaneous Cost Share/Matching</t>
  </si>
  <si>
    <t>$ Value for Total Project Cost for Planning, Feasibility, and Sustainability Studies 
(Cap of 2.5% of Total Grant)</t>
  </si>
  <si>
    <t xml:space="preserve">Example: Feasibility Study for Location A </t>
  </si>
  <si>
    <t>Funds are requested to provide training for four (4) plant technicians to operate, manage, and maintain the Optical Line Terminal (OLT) and Gigabit Passive Optical Network (GPON) infrastructure deployed under this project. This training is essential to ensure that Tribal staff have the technical knowledge and skills required to support ongoing network operations, troubleshooting, and performance management.
The training will enable technicians to effectively configure system components, monitor network performance, and respond to service issues, ensuring reliable and continuous broadband service delivery. Building internal technical capacity is critical to the long-term sustainability of the network and reduces reliance on external support services.</t>
  </si>
  <si>
    <t>Unit cost is based on market research for technical training services related to Optical Line Terminal (OLT) and Gigabit Passive Optical Network (GPON) systems. The per-unit cost reflects a fully loaded training package, including instructor fees, course materials, and delivery (on-site or virtual).
The estimate assumes training for four (4) technicians and includes hands-on instruction and system-specific configuration and operational training. Pricing is consistent with industry-standard rates for specialized telecommunications training and is informed by comparable training programs for similar network deployments. A vendor will be procured in accordance with the Tribe’s Property and Procurement Policies and Procedures.</t>
  </si>
  <si>
    <t>TOTAL MISCELLANEOUS COSTS</t>
  </si>
  <si>
    <t>12. Contingencies</t>
  </si>
  <si>
    <t>INSTRUCTIONS
Contingency costs are allowable but must be reasonable and consistent with the cost principles, specifically 2 CFR 200.433. Section 200.433 describes a contingency as that part of a budget estimate of future costs (typically of large construction projects, IT systems, or other items as approved by the Federal awarding agency) which is associated with possible events or conditions arising from causes the precise outcome of which is indeterminable at the time of estimate, and that experience shows will likely result, in aggregate, in additional costs for the approved activity or project. Amounts for major project scope changes, unforeseen risks, or extraordinary events may not be included. 
1. Provide a description of the contingency cost items in Column A.
2. Enter the cost of the contingency in Column B. The sum of all contingency costs entered on this tab are considered reasonable if they do not exceed 15% of total Construction + Equipment costs.
3. Enter whether the line item is included in your indirect cost base in Column C. This information can be found in your indirect cost rate agreement, or will be based on Modified Total Direct Cost if electing to use the de minimis rate.
4. Include the percentage of the cost that will be allocated to the administration of the grant in Column D. The total costs for the administration of the grant will automatically calculate in Column E.
5. Enter the entity type and the name of the entity that will receive these funds in Column F (e.g., Applicant - Name, Contractor - Name, Subrecipient - Name).
6. Enter a justification of need in Column G.
7. Enter a basis for estimating costs in Column H. Provide evidence/rationale for the estimate including:
      • If you obtained a quote, an explanation and any information provided in the quote. It is not necessary to provide the actual quote if the summary is adequate.
      • If the estimate is based on prior projects or experience, provide that information and how this estimate compares.
8. Enter additional detail for any calculations in Column I. 
9. The total of all contingency expenses must be a whole dollar amount. Adjust line-item amounts as needed to achieve this.
10. Contingencies Cost Share/Matching: Please provide any cost share/matching that is being provided for contingencies. If no cost share/matching is included for that line item, please select "No" in Column J and do not complete Columns K through N.</t>
  </si>
  <si>
    <t>Contingencies Cost Share/Matching</t>
  </si>
  <si>
    <r>
      <t xml:space="preserve">Total Cost 
</t>
    </r>
    <r>
      <rPr>
        <sz val="11"/>
        <color theme="1"/>
        <rFont val="Arial"/>
        <family val="2"/>
      </rPr>
      <t>(Contingency costs are considered reasonable if they do not exceed 15% of total Construction + Equipment costs)</t>
    </r>
  </si>
  <si>
    <t>Example: Project Contingency Reserve (Construction + Equipment)</t>
  </si>
  <si>
    <t>Anticipated contingency uses may include: minor unforeseen subsurface conditions at bore locations (e.g., shallow rock/cobbles, unsuitable soils), unknown utility conflicts requiring small alignment adjustments, restoration quantities varying from estimates, minor material price fluctuations within the procurement window, weather-related inefficiencies, and small field rework needed to meet specifications.</t>
  </si>
  <si>
    <t xml:space="preserve">The contigency cost was estimated by taking the construction costs of $2,000,000 + equipment costs of $500,000 = $2,500,000 and then taking 10% of that to equal $250,000. </t>
  </si>
  <si>
    <t xml:space="preserve">Contingency set at 10% of construction + equipment: $2,500,000 × 0.10 = $250,000. 
Total Construction Cost + Total Equipment Cost: $2,000,000 + $500,000 = $2,500,000. </t>
  </si>
  <si>
    <t>TOTAL CONTINGENCIES COSTS</t>
  </si>
  <si>
    <t>Cost Sharing/Matching</t>
  </si>
  <si>
    <r>
      <rPr>
        <b/>
        <sz val="10"/>
        <rFont val="Aptos"/>
        <family val="2"/>
      </rPr>
      <t>INSTRUCTIONS</t>
    </r>
    <r>
      <rPr>
        <sz val="10"/>
        <rFont val="Aptos"/>
        <family val="2"/>
      </rPr>
      <t xml:space="preserve">
1. Cost share/match information from each cost category tab will automatically sum in the table "Cost Share/Matching by Cost Category". 
2. All cost share/matching must be included within one of the tabs listed in cells A6 through A19 and be directly tied to a specific line item.</t>
    </r>
    <r>
      <rPr>
        <u/>
        <sz val="10"/>
        <rFont val="Aptos"/>
        <family val="2"/>
      </rPr>
      <t xml:space="preserve">
</t>
    </r>
    <r>
      <rPr>
        <sz val="10"/>
        <rFont val="Aptos"/>
        <family val="2"/>
      </rPr>
      <t xml:space="preserve">3. In Kind Definition - Contributions, which may include third-party in-kind contributions, are non-cash donations of property, goods or services, which benefit a federally assisted project, and which may count toward satisfying the non-federal matching requirement of a project’s total budgeted costs when such contributions meet certain criteria. NTIA encourages applicants to thoroughly consider potential sources of in-kind contributions that, depending on the particular property or service and the applicable federal cost principles, could include employee or volunteer services; equipment; supplies; indirect costs; computer hardware and software; and use of facilities. In the broadband context this could include, consistent with federal cost principles, waiver of fees associated with access to rights of way, pole attachments, conduits, easements, or access to other types of infrastructure.
4. All matching must be necessary to the performance of the project. If questions exist, consult your NTIA contact before filling out In Kind cost share in this section. 
5. Fee or profit, including foregone fee or profit, are not allowable as project costs (including cost share) under any resulting award. The project may only incur those costs that are allowable and allocable to the project (including cost share) as determined in accordance with the applicable cost principles prescribed in 2 CFR Part 200.  </t>
    </r>
  </si>
  <si>
    <t>Cost Share/Matching by Cost Category</t>
  </si>
  <si>
    <t>State</t>
  </si>
  <si>
    <t>Local</t>
  </si>
  <si>
    <t>Other</t>
  </si>
  <si>
    <t>Total per Cost Category</t>
  </si>
  <si>
    <t>4. Architecturals and Engineering Fees</t>
  </si>
  <si>
    <t>5. Other Architecturals and Engineering Fees</t>
  </si>
  <si>
    <t>8. Demolition and Removal</t>
  </si>
  <si>
    <t>Indirect Costs</t>
  </si>
  <si>
    <t>Total Per Cost Share/Matching Source</t>
  </si>
  <si>
    <t>TOTAL COST SHARE/MATCHING</t>
  </si>
  <si>
    <t xml:space="preserve">Additional Explanation (as needed):
</t>
  </si>
  <si>
    <r>
      <rPr>
        <b/>
        <sz val="10"/>
        <rFont val="Aptos"/>
        <family val="2"/>
      </rPr>
      <t>INSTRUCTIONS</t>
    </r>
    <r>
      <rPr>
        <sz val="10"/>
        <rFont val="Aptos"/>
        <family val="2"/>
      </rPr>
      <t xml:space="preserve">
1. Indirect (facilities &amp; administrative (F&amp;A)) costs means those costs incurred for a common or joint purpose benefitting more than one cost objective, and not readily assignable to the cost objectives specifically benefitted, without effort disproportionate to the results achieved.
2. Indirect costs may be charged to the award if, the applicant has a Federally approved indirect cost rate or the applicant has never received a negotiated indirect cost rate and elects to charge a de minimis rate of 15 percent of modified total direct costs (MTDC), which can be used indefinitely. MTDC means all direct salaries and wages, applicable fringe benefits, materials and supplies, services, travel, and up to the first $50,000 of each subaward (regardless of the period of performance of the subawards under the award). MTDC excludes equipment, capital expenditures, charges for patient care, rental costs, tuition remission, scholarships and fellowships, participant support costs and the portion of each subaward in excess of $50,000.
3. Enter the total indirect cost base in Column B. If the applicant has a current Negotiated Indirect Cost Rate Agreement (NICRA), they must use the appropriate indirect cost base defined in the agreement. If not using a NICRA, the appropriate indirect cost base is the applicant’s Modified Direct Costs as described in 2 CFR 4.414(f). 
4. Enter the appropriate indirect cost rate in Column C for each cost category. The total indirect costs will automatically calculate in Column D.
5. Provide an explanation of your indirect cost base in Column E.
6. The calculation for the % allocable for the administration of the grant in Column F is carried over from the applicable line items in each tab.
7.Column G will automatically calculate the proportion of indirect costs for each cost category being allocated towards the administration of the grant. These costs will count towards the 2% limitation on direct and indirect administrative costs.
8. Indirect Costs Cost Share/Matching: Please provide any cost share/matching that is being provided for indirect costs. If no cost share/matching is included for that line item, please select "No" in Column H and do not complete Columns I through L.
9. A Recipient who elects to employ the 15% de minimis Indirect Cost rate cannot claim the resulting indirect costs as a Cost Share contribution. </t>
    </r>
  </si>
  <si>
    <t>Indirect Cost Share/Matching</t>
  </si>
  <si>
    <t>Indirect Cost Base ($)</t>
  </si>
  <si>
    <t>Indirect Cost Rate (%)</t>
  </si>
  <si>
    <t>Total Indirect Costs ($)</t>
  </si>
  <si>
    <t xml:space="preserve">Explanation of Indirect Cost Base </t>
  </si>
  <si>
    <t>% Allocable for the Administration of the Grant</t>
  </si>
  <si>
    <t>Total Indirect Costs for the Administration of the Grant</t>
  </si>
  <si>
    <t xml:space="preserve">Cost base is based on negotiated rate agreement </t>
  </si>
  <si>
    <t>TOTAL INDIRECT COSTS</t>
  </si>
  <si>
    <t>Cash</t>
  </si>
  <si>
    <t>Domestic</t>
  </si>
  <si>
    <t>Deduction</t>
  </si>
  <si>
    <t>Federal</t>
  </si>
  <si>
    <t>American Rescue Plan Act (ARPA)</t>
  </si>
  <si>
    <t>Month</t>
  </si>
  <si>
    <t>In Kind</t>
  </si>
  <si>
    <t>International</t>
  </si>
  <si>
    <t>Travel</t>
  </si>
  <si>
    <t>Addition</t>
  </si>
  <si>
    <t>Non-Federal</t>
  </si>
  <si>
    <t>CARES Act</t>
  </si>
  <si>
    <t>Equipment</t>
  </si>
  <si>
    <t>Cost Sharing or Matching</t>
  </si>
  <si>
    <t>TBD</t>
  </si>
  <si>
    <t>Combination of both Cash &amp; In Kind (explanation is provided under Additional Explanation)</t>
  </si>
  <si>
    <t>Consolidated Appropriations Act (CAA)</t>
  </si>
  <si>
    <t>Supplies</t>
  </si>
  <si>
    <t>Other (explanation is provided under Additional Explanation)</t>
  </si>
  <si>
    <t>ReConnect Loan and Grant Program</t>
  </si>
  <si>
    <t>Contractual</t>
  </si>
  <si>
    <t>Families First Coronavirus Response Act (FFCRA)</t>
  </si>
  <si>
    <t>Construction</t>
  </si>
  <si>
    <t>Subaward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</si>
</sst>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quot;$&quot;#,##0.00"/>
    <numFmt numFmtId="165" formatCode="&quot;$&quot;#,##0"/>
    <numFmt numFmtId="166" formatCode="0.0%"/>
    <numFmt numFmtId="167" formatCode="_(&quot;$&quot;* #,##0_);_(&quot;$&quot;* \(#,##0\);_(&quot;$&quot;* &quot;-&quot;??_);_(@_)"/>
    <numFmt numFmtId="168" formatCode="0.000000%"/>
  </numFmts>
  <fonts count="4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sz val="10"/>
      <name val="Arial"/>
      <family val="2"/>
    </font>
    <font>
      <sz val="11"/>
      <name val="Arial"/>
      <family val="2"/>
    </font>
    <font>
      <sz val="11"/>
      <color theme="1"/>
      <name val="Calibri"/>
      <family val="2"/>
      <scheme val="minor"/>
    </font>
    <font>
      <b/>
      <sz val="11"/>
      <color theme="1"/>
      <name val="Arial"/>
      <family val="2"/>
    </font>
    <font>
      <sz val="11"/>
      <color theme="1"/>
      <name val="Arial"/>
      <family val="2"/>
    </font>
    <font>
      <sz val="8"/>
      <name val="Arial"/>
      <family val="2"/>
    </font>
    <font>
      <sz val="8"/>
      <name val="Arial"/>
      <family val="2"/>
    </font>
    <font>
      <sz val="10"/>
      <color theme="0"/>
      <name val="Arial"/>
      <family val="2"/>
    </font>
    <font>
      <b/>
      <sz val="10"/>
      <color theme="0"/>
      <name val="Arial"/>
      <family val="2"/>
    </font>
    <font>
      <sz val="11"/>
      <name val="Aptos"/>
      <family val="2"/>
    </font>
    <font>
      <sz val="11"/>
      <color theme="1"/>
      <name val="Aptos"/>
      <family val="2"/>
    </font>
    <font>
      <b/>
      <sz val="11"/>
      <name val="Aptos"/>
      <family val="2"/>
    </font>
    <font>
      <b/>
      <sz val="11"/>
      <color rgb="FFFF0000"/>
      <name val="Aptos"/>
      <family val="2"/>
    </font>
    <font>
      <b/>
      <sz val="12"/>
      <name val="Aptos"/>
      <family val="2"/>
    </font>
    <font>
      <sz val="12"/>
      <name val="Aptos"/>
      <family val="2"/>
    </font>
    <font>
      <i/>
      <sz val="12"/>
      <name val="Aptos"/>
      <family val="2"/>
    </font>
    <font>
      <b/>
      <sz val="12"/>
      <color indexed="10"/>
      <name val="Aptos"/>
      <family val="2"/>
    </font>
    <font>
      <sz val="10"/>
      <name val="Aptos"/>
      <family val="2"/>
    </font>
    <font>
      <b/>
      <sz val="12"/>
      <color rgb="FF000000"/>
      <name val="Aptos"/>
      <family val="2"/>
    </font>
    <font>
      <b/>
      <sz val="14"/>
      <color theme="3" tint="-0.249977111117893"/>
      <name val="Aptos"/>
      <family val="2"/>
    </font>
    <font>
      <sz val="10"/>
      <color rgb="FF000000"/>
      <name val="Aptos"/>
      <family val="2"/>
    </font>
    <font>
      <b/>
      <sz val="11"/>
      <color theme="1"/>
      <name val="Aptos"/>
      <family val="2"/>
    </font>
    <font>
      <b/>
      <sz val="10"/>
      <name val="Aptos"/>
      <family val="2"/>
    </font>
    <font>
      <b/>
      <sz val="10"/>
      <color rgb="FFFF0000"/>
      <name val="Aptos"/>
      <family val="2"/>
    </font>
    <font>
      <sz val="10"/>
      <color rgb="FFFF0000"/>
      <name val="Aptos"/>
      <family val="2"/>
    </font>
    <font>
      <b/>
      <sz val="14"/>
      <color indexed="18"/>
      <name val="Aptos"/>
      <family val="2"/>
    </font>
    <font>
      <b/>
      <sz val="11"/>
      <color theme="1" tint="4.9989318521683403E-2"/>
      <name val="Aptos"/>
      <family val="2"/>
    </font>
    <font>
      <sz val="10"/>
      <color theme="1"/>
      <name val="Aptos"/>
      <family val="2"/>
    </font>
    <font>
      <sz val="10"/>
      <color indexed="18"/>
      <name val="Aptos"/>
      <family val="2"/>
    </font>
    <font>
      <sz val="10"/>
      <color indexed="10"/>
      <name val="Aptos"/>
      <family val="2"/>
    </font>
    <font>
      <sz val="8"/>
      <name val="Aptos"/>
      <family val="2"/>
    </font>
    <font>
      <sz val="14"/>
      <name val="Aptos"/>
      <family val="2"/>
    </font>
    <font>
      <b/>
      <sz val="11"/>
      <name val="Arial"/>
      <family val="2"/>
    </font>
    <font>
      <b/>
      <sz val="10"/>
      <color theme="1"/>
      <name val="Aptos"/>
      <family val="2"/>
    </font>
    <font>
      <u/>
      <sz val="10"/>
      <name val="Aptos"/>
      <family val="2"/>
    </font>
  </fonts>
  <fills count="1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rgb="FFDCE6F1"/>
        <bgColor rgb="FF000000"/>
      </patternFill>
    </fill>
  </fills>
  <borders count="9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auto="1"/>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auto="1"/>
      </top>
      <bottom style="medium">
        <color indexed="64"/>
      </bottom>
      <diagonal/>
    </border>
    <border>
      <left/>
      <right/>
      <top style="medium">
        <color auto="1"/>
      </top>
      <bottom style="medium">
        <color indexed="64"/>
      </bottom>
      <diagonal/>
    </border>
    <border>
      <left/>
      <right style="medium">
        <color indexed="64"/>
      </right>
      <top style="medium">
        <color auto="1"/>
      </top>
      <bottom style="medium">
        <color indexed="64"/>
      </bottom>
      <diagonal/>
    </border>
    <border>
      <left/>
      <right/>
      <top/>
      <bottom style="medium">
        <color auto="1"/>
      </bottom>
      <diagonal/>
    </border>
    <border>
      <left style="thin">
        <color indexed="64"/>
      </left>
      <right style="thin">
        <color indexed="64"/>
      </right>
      <top style="medium">
        <color auto="1"/>
      </top>
      <bottom style="medium">
        <color indexed="64"/>
      </bottom>
      <diagonal/>
    </border>
    <border>
      <left style="thin">
        <color indexed="64"/>
      </left>
      <right/>
      <top style="medium">
        <color indexed="64"/>
      </top>
      <bottom style="medium">
        <color indexed="64"/>
      </bottom>
      <diagonal/>
    </border>
    <border>
      <left style="thin">
        <color indexed="64"/>
      </left>
      <right style="medium">
        <color auto="1"/>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rgb="FF000000"/>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style="thin">
        <color indexed="64"/>
      </right>
      <top style="thin">
        <color theme="0"/>
      </top>
      <bottom style="thin">
        <color indexed="64"/>
      </bottom>
      <diagonal/>
    </border>
    <border>
      <left style="thin">
        <color indexed="64"/>
      </left>
      <right/>
      <top style="medium">
        <color auto="1"/>
      </top>
      <bottom style="thin">
        <color auto="1"/>
      </bottom>
      <diagonal/>
    </border>
    <border>
      <left style="thin">
        <color indexed="64"/>
      </left>
      <right/>
      <top style="medium">
        <color rgb="FF000000"/>
      </top>
      <bottom style="medium">
        <color indexed="64"/>
      </bottom>
      <diagonal/>
    </border>
    <border>
      <left style="medium">
        <color indexed="64"/>
      </left>
      <right/>
      <top style="thin">
        <color indexed="64"/>
      </top>
      <bottom/>
      <diagonal/>
    </border>
    <border>
      <left style="thin">
        <color indexed="64"/>
      </left>
      <right/>
      <top/>
      <bottom/>
      <diagonal/>
    </border>
    <border>
      <left/>
      <right style="medium">
        <color indexed="64"/>
      </right>
      <top/>
      <bottom style="medium">
        <color indexed="64"/>
      </bottom>
      <diagonal/>
    </border>
    <border>
      <left/>
      <right style="medium">
        <color indexed="64"/>
      </right>
      <top style="thin">
        <color indexed="64"/>
      </top>
      <bottom/>
      <diagonal/>
    </border>
    <border>
      <left/>
      <right/>
      <top/>
      <bottom style="thin">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diagonal/>
    </border>
    <border>
      <left style="medium">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top style="medium">
        <color auto="1"/>
      </top>
      <bottom style="thin">
        <color auto="1"/>
      </bottom>
      <diagonal/>
    </border>
    <border>
      <left/>
      <right style="thin">
        <color indexed="64"/>
      </right>
      <top/>
      <bottom/>
      <diagonal/>
    </border>
    <border>
      <left style="thin">
        <color indexed="64"/>
      </left>
      <right/>
      <top style="medium">
        <color indexed="64"/>
      </top>
      <bottom/>
      <diagonal/>
    </border>
    <border>
      <left style="thin">
        <color indexed="64"/>
      </left>
      <right style="medium">
        <color indexed="64"/>
      </right>
      <top style="medium">
        <color auto="1"/>
      </top>
      <bottom/>
      <diagonal/>
    </border>
    <border>
      <left style="medium">
        <color indexed="64"/>
      </left>
      <right style="thin">
        <color indexed="64"/>
      </right>
      <top style="medium">
        <color indexed="64"/>
      </top>
      <bottom/>
      <diagonal/>
    </border>
    <border>
      <left style="medium">
        <color indexed="64"/>
      </left>
      <right/>
      <top/>
      <bottom/>
      <diagonal/>
    </border>
    <border>
      <left style="thin">
        <color indexed="64"/>
      </left>
      <right style="thin">
        <color indexed="64"/>
      </right>
      <top/>
      <bottom style="medium">
        <color rgb="FF000000"/>
      </bottom>
      <diagonal/>
    </border>
    <border>
      <left style="medium">
        <color indexed="64"/>
      </left>
      <right style="thin">
        <color indexed="64"/>
      </right>
      <top style="medium">
        <color indexed="64"/>
      </top>
      <bottom style="medium">
        <color rgb="FF000000"/>
      </bottom>
      <diagonal/>
    </border>
    <border>
      <left style="thin">
        <color indexed="64"/>
      </left>
      <right style="thin">
        <color indexed="64"/>
      </right>
      <top style="medium">
        <color auto="1"/>
      </top>
      <bottom style="medium">
        <color rgb="FF000000"/>
      </bottom>
      <diagonal/>
    </border>
    <border>
      <left style="thin">
        <color indexed="64"/>
      </left>
      <right style="medium">
        <color indexed="64"/>
      </right>
      <top style="medium">
        <color auto="1"/>
      </top>
      <bottom style="medium">
        <color rgb="FF000000"/>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style="thin">
        <color rgb="FF000000"/>
      </left>
      <right style="thin">
        <color rgb="FF000000"/>
      </right>
      <top style="thin">
        <color indexed="64"/>
      </top>
      <bottom style="thin">
        <color indexed="64"/>
      </bottom>
      <diagonal/>
    </border>
    <border>
      <left style="thin">
        <color rgb="FF000000"/>
      </left>
      <right style="medium">
        <color indexed="64"/>
      </right>
      <top style="thin">
        <color indexed="64"/>
      </top>
      <bottom style="thin">
        <color indexed="64"/>
      </bottom>
      <diagonal/>
    </border>
    <border>
      <left style="thin">
        <color rgb="FF000000"/>
      </left>
      <right style="medium">
        <color indexed="64"/>
      </right>
      <top style="medium">
        <color indexed="64"/>
      </top>
      <bottom style="thin">
        <color indexed="64"/>
      </bottom>
      <diagonal/>
    </border>
    <border>
      <left style="medium">
        <color indexed="64"/>
      </left>
      <right style="thin">
        <color indexed="64"/>
      </right>
      <top style="medium">
        <color rgb="FF000000"/>
      </top>
      <bottom style="medium">
        <color indexed="64"/>
      </bottom>
      <diagonal/>
    </border>
    <border>
      <left/>
      <right style="medium">
        <color indexed="64"/>
      </right>
      <top/>
      <bottom/>
      <diagonal/>
    </border>
    <border>
      <left style="thin">
        <color indexed="64"/>
      </left>
      <right style="medium">
        <color indexed="64"/>
      </right>
      <top style="medium">
        <color rgb="FF000000"/>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rgb="FF000000"/>
      </top>
      <bottom style="thin">
        <color rgb="FF000000"/>
      </bottom>
      <diagonal/>
    </border>
    <border>
      <left style="medium">
        <color indexed="64"/>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auto="1"/>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medium">
        <color indexed="64"/>
      </bottom>
      <diagonal/>
    </border>
  </borders>
  <cellStyleXfs count="8">
    <xf numFmtId="0" fontId="0" fillId="0" borderId="0"/>
    <xf numFmtId="44" fontId="3" fillId="0" borderId="0" applyFont="0" applyFill="0" applyBorder="0" applyAlignment="0" applyProtection="0"/>
    <xf numFmtId="0" fontId="6" fillId="0" borderId="0"/>
    <xf numFmtId="0" fontId="8" fillId="0" borderId="0"/>
    <xf numFmtId="9" fontId="3" fillId="0" borderId="0" applyFont="0" applyFill="0" applyBorder="0" applyAlignment="0" applyProtection="0"/>
    <xf numFmtId="0" fontId="3" fillId="0" borderId="0"/>
    <xf numFmtId="0" fontId="2" fillId="0" borderId="0"/>
    <xf numFmtId="0" fontId="1" fillId="0" borderId="0"/>
  </cellStyleXfs>
  <cellXfs count="815">
    <xf numFmtId="0" fontId="0" fillId="0" borderId="0" xfId="0"/>
    <xf numFmtId="0" fontId="3" fillId="0" borderId="0" xfId="0" applyFont="1"/>
    <xf numFmtId="0" fontId="0" fillId="0" borderId="0" xfId="0" applyAlignment="1">
      <alignment wrapText="1"/>
    </xf>
    <xf numFmtId="0" fontId="3" fillId="0" borderId="0" xfId="0" applyFont="1" applyAlignment="1">
      <alignment wrapText="1"/>
    </xf>
    <xf numFmtId="0" fontId="3" fillId="0" borderId="0" xfId="0" applyFont="1" applyAlignment="1">
      <alignment vertical="center" wrapText="1"/>
    </xf>
    <xf numFmtId="49" fontId="3" fillId="0" borderId="0" xfId="0" applyNumberFormat="1" applyFont="1" applyAlignment="1">
      <alignment horizontal="left" vertical="center" wrapText="1"/>
    </xf>
    <xf numFmtId="0" fontId="7" fillId="0" borderId="0" xfId="0" applyFont="1" applyAlignment="1">
      <alignment vertical="center" wrapText="1"/>
    </xf>
    <xf numFmtId="0" fontId="5" fillId="0" borderId="0" xfId="0" applyFont="1" applyAlignment="1">
      <alignment horizontal="center" vertical="center" wrapText="1"/>
    </xf>
    <xf numFmtId="49" fontId="13" fillId="0" borderId="0" xfId="0" applyNumberFormat="1" applyFont="1" applyAlignment="1">
      <alignment horizontal="left" vertical="center" wrapText="1"/>
    </xf>
    <xf numFmtId="0" fontId="14" fillId="0" borderId="0" xfId="0" applyFont="1" applyAlignment="1">
      <alignment horizontal="left" vertical="center" wrapText="1"/>
    </xf>
    <xf numFmtId="0" fontId="24" fillId="0" borderId="0" xfId="7" applyFont="1" applyAlignment="1">
      <alignment vertical="top" wrapText="1" readingOrder="1"/>
    </xf>
    <xf numFmtId="0" fontId="23" fillId="0" borderId="0" xfId="0" applyFont="1" applyAlignment="1">
      <alignment horizontal="right" vertical="center" wrapText="1"/>
    </xf>
    <xf numFmtId="49" fontId="23" fillId="0" borderId="0" xfId="0" applyNumberFormat="1" applyFont="1" applyAlignment="1">
      <alignment horizontal="left" vertical="center" wrapText="1"/>
    </xf>
    <xf numFmtId="0" fontId="23" fillId="0" borderId="0" xfId="0" applyFont="1" applyAlignment="1">
      <alignment vertical="center" wrapText="1"/>
    </xf>
    <xf numFmtId="0" fontId="27" fillId="5" borderId="18" xfId="0" applyFont="1" applyFill="1" applyBorder="1" applyAlignment="1">
      <alignment horizontal="center" vertical="center" wrapText="1"/>
    </xf>
    <xf numFmtId="0" fontId="27" fillId="5" borderId="15" xfId="0" applyFont="1" applyFill="1" applyBorder="1" applyAlignment="1">
      <alignment horizontal="center" vertical="center" wrapText="1"/>
    </xf>
    <xf numFmtId="0" fontId="27" fillId="7" borderId="15" xfId="0" applyFont="1" applyFill="1" applyBorder="1" applyAlignment="1">
      <alignment horizontal="center" vertical="center" wrapText="1"/>
    </xf>
    <xf numFmtId="0" fontId="27" fillId="7" borderId="16" xfId="0" applyFont="1" applyFill="1" applyBorder="1" applyAlignment="1">
      <alignment horizontal="center" vertical="center" wrapText="1"/>
    </xf>
    <xf numFmtId="0" fontId="28" fillId="4" borderId="27" xfId="0" applyFont="1" applyFill="1" applyBorder="1" applyAlignment="1">
      <alignment horizontal="left" vertical="center" wrapText="1"/>
    </xf>
    <xf numFmtId="164" fontId="28" fillId="2" borderId="7" xfId="0" applyNumberFormat="1" applyFont="1" applyFill="1" applyBorder="1" applyAlignment="1">
      <alignment horizontal="right" vertical="center" wrapText="1"/>
    </xf>
    <xf numFmtId="165" fontId="28" fillId="6" borderId="7" xfId="0" applyNumberFormat="1" applyFont="1" applyFill="1" applyBorder="1" applyAlignment="1">
      <alignment horizontal="right" vertical="center" wrapText="1"/>
    </xf>
    <xf numFmtId="164" fontId="28" fillId="6" borderId="8" xfId="0" applyNumberFormat="1" applyFont="1" applyFill="1" applyBorder="1" applyAlignment="1">
      <alignment horizontal="right" vertical="center" wrapText="1"/>
    </xf>
    <xf numFmtId="0" fontId="28" fillId="4" borderId="2" xfId="0" applyFont="1" applyFill="1" applyBorder="1" applyAlignment="1">
      <alignment horizontal="left" vertical="center" wrapText="1"/>
    </xf>
    <xf numFmtId="164" fontId="28" fillId="2" borderId="1" xfId="0" applyNumberFormat="1" applyFont="1" applyFill="1" applyBorder="1" applyAlignment="1">
      <alignment horizontal="right" vertical="center" wrapText="1"/>
    </xf>
    <xf numFmtId="165" fontId="28" fillId="6" borderId="3" xfId="0" applyNumberFormat="1" applyFont="1" applyFill="1" applyBorder="1" applyAlignment="1">
      <alignment horizontal="right" vertical="center" wrapText="1"/>
    </xf>
    <xf numFmtId="164" fontId="28" fillId="6" borderId="3" xfId="0" applyNumberFormat="1" applyFont="1" applyFill="1" applyBorder="1" applyAlignment="1">
      <alignment horizontal="right" vertical="center" wrapText="1"/>
    </xf>
    <xf numFmtId="165" fontId="28" fillId="6" borderId="1" xfId="0" applyNumberFormat="1" applyFont="1" applyFill="1" applyBorder="1" applyAlignment="1">
      <alignment horizontal="right" vertical="center" wrapText="1"/>
    </xf>
    <xf numFmtId="164" fontId="28" fillId="2" borderId="17" xfId="0" applyNumberFormat="1" applyFont="1" applyFill="1" applyBorder="1" applyAlignment="1">
      <alignment horizontal="right" vertical="center" wrapText="1"/>
    </xf>
    <xf numFmtId="165" fontId="28" fillId="6" borderId="9" xfId="0" applyNumberFormat="1" applyFont="1" applyFill="1" applyBorder="1" applyAlignment="1">
      <alignment horizontal="right" vertical="center" wrapText="1"/>
    </xf>
    <xf numFmtId="0" fontId="28" fillId="4" borderId="21" xfId="0" applyFont="1" applyFill="1" applyBorder="1" applyAlignment="1">
      <alignment horizontal="left" vertical="center" wrapText="1"/>
    </xf>
    <xf numFmtId="0" fontId="28" fillId="4" borderId="21" xfId="0" applyFont="1" applyFill="1" applyBorder="1" applyAlignment="1">
      <alignment horizontal="left" vertical="center" wrapText="1" indent="2"/>
    </xf>
    <xf numFmtId="165" fontId="28" fillId="6" borderId="1" xfId="0" applyNumberFormat="1" applyFont="1" applyFill="1" applyBorder="1" applyAlignment="1">
      <alignment horizontal="center" vertical="center" wrapText="1"/>
    </xf>
    <xf numFmtId="0" fontId="28" fillId="7" borderId="49" xfId="0" applyFont="1" applyFill="1" applyBorder="1" applyAlignment="1">
      <alignment horizontal="left" vertical="center" wrapText="1"/>
    </xf>
    <xf numFmtId="164" fontId="28" fillId="6" borderId="17" xfId="0" applyNumberFormat="1" applyFont="1" applyFill="1" applyBorder="1" applyAlignment="1">
      <alignment horizontal="right" vertical="center" wrapText="1"/>
    </xf>
    <xf numFmtId="165" fontId="28" fillId="6" borderId="17" xfId="0" applyNumberFormat="1" applyFont="1" applyFill="1" applyBorder="1" applyAlignment="1">
      <alignment horizontal="right" vertical="center" wrapText="1"/>
    </xf>
    <xf numFmtId="164" fontId="28" fillId="6" borderId="9" xfId="0" applyNumberFormat="1" applyFont="1" applyFill="1" applyBorder="1" applyAlignment="1">
      <alignment horizontal="right" vertical="center" wrapText="1"/>
    </xf>
    <xf numFmtId="0" fontId="28" fillId="4" borderId="37" xfId="0" applyFont="1" applyFill="1" applyBorder="1" applyAlignment="1">
      <alignment horizontal="left" vertical="center" wrapText="1"/>
    </xf>
    <xf numFmtId="164" fontId="28" fillId="4" borderId="37" xfId="0" applyNumberFormat="1" applyFont="1" applyFill="1" applyBorder="1" applyAlignment="1">
      <alignment horizontal="right" vertical="center" wrapText="1"/>
    </xf>
    <xf numFmtId="165" fontId="28" fillId="6" borderId="29" xfId="0" applyNumberFormat="1" applyFont="1" applyFill="1" applyBorder="1" applyAlignment="1">
      <alignment horizontal="right" vertical="center" wrapText="1"/>
    </xf>
    <xf numFmtId="164" fontId="28" fillId="6" borderId="38" xfId="0" applyNumberFormat="1" applyFont="1" applyFill="1" applyBorder="1" applyAlignment="1">
      <alignment horizontal="right" vertical="center" wrapText="1"/>
    </xf>
    <xf numFmtId="165" fontId="28" fillId="4" borderId="40" xfId="0" applyNumberFormat="1" applyFont="1" applyFill="1" applyBorder="1" applyAlignment="1">
      <alignment horizontal="right" vertical="center" wrapText="1"/>
    </xf>
    <xf numFmtId="164" fontId="28" fillId="2" borderId="38" xfId="0" applyNumberFormat="1" applyFont="1" applyFill="1" applyBorder="1" applyAlignment="1">
      <alignment horizontal="right" vertical="center" wrapText="1"/>
    </xf>
    <xf numFmtId="165" fontId="28" fillId="4" borderId="37" xfId="0" applyNumberFormat="1" applyFont="1" applyFill="1" applyBorder="1" applyAlignment="1">
      <alignment horizontal="right" vertical="center" wrapText="1"/>
    </xf>
    <xf numFmtId="164" fontId="28" fillId="2" borderId="44" xfId="0" applyNumberFormat="1" applyFont="1" applyFill="1" applyBorder="1" applyAlignment="1">
      <alignment horizontal="right" vertical="center" wrapText="1"/>
    </xf>
    <xf numFmtId="168" fontId="28" fillId="8" borderId="38" xfId="4" applyNumberFormat="1" applyFont="1" applyFill="1" applyBorder="1" applyAlignment="1" applyProtection="1">
      <alignment vertical="center" wrapText="1"/>
    </xf>
    <xf numFmtId="168" fontId="28" fillId="2" borderId="37" xfId="0" applyNumberFormat="1" applyFont="1" applyFill="1" applyBorder="1" applyAlignment="1">
      <alignment horizontal="right" vertical="center" wrapText="1"/>
    </xf>
    <xf numFmtId="49" fontId="23" fillId="0" borderId="0" xfId="0" applyNumberFormat="1" applyFont="1" applyAlignment="1">
      <alignment vertical="center" wrapText="1"/>
    </xf>
    <xf numFmtId="0" fontId="23" fillId="0" borderId="0" xfId="0" applyFont="1"/>
    <xf numFmtId="0" fontId="15" fillId="0" borderId="0" xfId="0" applyFont="1" applyAlignment="1">
      <alignment horizontal="left" vertical="center" wrapText="1"/>
    </xf>
    <xf numFmtId="2" fontId="15" fillId="0" borderId="0" xfId="0" applyNumberFormat="1" applyFont="1" applyAlignment="1">
      <alignment horizontal="left" vertical="center" wrapText="1"/>
    </xf>
    <xf numFmtId="10" fontId="15" fillId="0" borderId="0" xfId="0" applyNumberFormat="1" applyFont="1" applyAlignment="1">
      <alignment horizontal="left" vertical="center" wrapText="1"/>
    </xf>
    <xf numFmtId="164" fontId="15" fillId="0" borderId="0" xfId="0" applyNumberFormat="1" applyFont="1" applyAlignment="1">
      <alignment horizontal="left" vertical="center" wrapText="1"/>
    </xf>
    <xf numFmtId="0" fontId="23" fillId="0" borderId="0" xfId="0" applyFont="1" applyAlignment="1" applyProtection="1">
      <alignment vertical="center" wrapText="1"/>
      <protection locked="0"/>
    </xf>
    <xf numFmtId="0" fontId="27" fillId="5" borderId="22" xfId="0" applyFont="1" applyFill="1" applyBorder="1" applyAlignment="1">
      <alignment horizontal="center" vertical="center" wrapText="1"/>
    </xf>
    <xf numFmtId="164" fontId="27" fillId="5" borderId="15" xfId="0" applyNumberFormat="1" applyFont="1" applyFill="1" applyBorder="1" applyAlignment="1">
      <alignment horizontal="center" vertical="center" wrapText="1"/>
    </xf>
    <xf numFmtId="2" fontId="27" fillId="5" borderId="15" xfId="0" applyNumberFormat="1" applyFont="1" applyFill="1" applyBorder="1" applyAlignment="1">
      <alignment horizontal="center" vertical="center" wrapText="1"/>
    </xf>
    <xf numFmtId="1" fontId="27" fillId="5" borderId="15" xfId="0" applyNumberFormat="1" applyFont="1" applyFill="1" applyBorder="1" applyAlignment="1">
      <alignment horizontal="center" vertical="center" wrapText="1"/>
    </xf>
    <xf numFmtId="164" fontId="32" fillId="5" borderId="15" xfId="0" applyNumberFormat="1" applyFont="1" applyFill="1" applyBorder="1" applyAlignment="1">
      <alignment horizontal="center" vertical="center" wrapText="1"/>
    </xf>
    <xf numFmtId="10" fontId="32" fillId="5" borderId="15" xfId="0" applyNumberFormat="1" applyFont="1" applyFill="1" applyBorder="1" applyAlignment="1">
      <alignment horizontal="center" vertical="center" wrapText="1"/>
    </xf>
    <xf numFmtId="164" fontId="32" fillId="5" borderId="16" xfId="0" applyNumberFormat="1" applyFont="1" applyFill="1" applyBorder="1" applyAlignment="1">
      <alignment horizontal="center" vertical="center" wrapText="1"/>
    </xf>
    <xf numFmtId="10" fontId="16" fillId="5" borderId="16" xfId="0" applyNumberFormat="1" applyFont="1" applyFill="1" applyBorder="1" applyAlignment="1">
      <alignment horizontal="center" vertical="center" wrapText="1"/>
    </xf>
    <xf numFmtId="164" fontId="27" fillId="5" borderId="31" xfId="0" applyNumberFormat="1" applyFont="1" applyFill="1" applyBorder="1" applyAlignment="1">
      <alignment horizontal="center" vertical="center" wrapText="1"/>
    </xf>
    <xf numFmtId="165" fontId="27" fillId="5" borderId="4" xfId="0" applyNumberFormat="1" applyFont="1" applyFill="1" applyBorder="1" applyAlignment="1">
      <alignment horizontal="center" vertical="center" wrapText="1"/>
    </xf>
    <xf numFmtId="0" fontId="30" fillId="2" borderId="6" xfId="0" applyFont="1" applyFill="1" applyBorder="1" applyAlignment="1">
      <alignment horizontal="left" vertical="center" wrapText="1"/>
    </xf>
    <xf numFmtId="2" fontId="30" fillId="2" borderId="7" xfId="0" applyNumberFormat="1" applyFont="1" applyFill="1" applyBorder="1" applyAlignment="1">
      <alignment horizontal="center" vertical="center" wrapText="1"/>
    </xf>
    <xf numFmtId="164" fontId="30" fillId="2" borderId="7" xfId="0" applyNumberFormat="1" applyFont="1" applyFill="1" applyBorder="1" applyAlignment="1">
      <alignment horizontal="right" vertical="center" wrapText="1"/>
    </xf>
    <xf numFmtId="10" fontId="30" fillId="2" borderId="7" xfId="0" applyNumberFormat="1" applyFont="1" applyFill="1" applyBorder="1" applyAlignment="1">
      <alignment horizontal="right" vertical="center" wrapText="1"/>
    </xf>
    <xf numFmtId="10" fontId="30" fillId="2" borderId="7" xfId="4" applyNumberFormat="1" applyFont="1" applyFill="1" applyBorder="1" applyAlignment="1" applyProtection="1">
      <alignment horizontal="right" vertical="center" wrapText="1"/>
    </xf>
    <xf numFmtId="164" fontId="30" fillId="2" borderId="8" xfId="0" applyNumberFormat="1" applyFont="1" applyFill="1" applyBorder="1" applyAlignment="1">
      <alignment horizontal="right" vertical="center" wrapText="1"/>
    </xf>
    <xf numFmtId="164" fontId="30" fillId="2" borderId="8" xfId="0" applyNumberFormat="1" applyFont="1" applyFill="1" applyBorder="1" applyAlignment="1">
      <alignment horizontal="left" vertical="center" wrapText="1"/>
    </xf>
    <xf numFmtId="0" fontId="30" fillId="2" borderId="7" xfId="0" applyFont="1" applyFill="1" applyBorder="1" applyAlignment="1">
      <alignment vertical="top" wrapText="1"/>
    </xf>
    <xf numFmtId="164" fontId="30" fillId="2" borderId="8" xfId="0" applyNumberFormat="1" applyFont="1" applyFill="1" applyBorder="1" applyAlignment="1">
      <alignment vertical="top" wrapText="1"/>
    </xf>
    <xf numFmtId="0" fontId="30" fillId="2" borderId="23" xfId="0" applyFont="1" applyFill="1" applyBorder="1" applyAlignment="1">
      <alignment horizontal="left" vertical="center" wrapText="1"/>
    </xf>
    <xf numFmtId="2" fontId="30" fillId="2" borderId="23" xfId="0" applyNumberFormat="1" applyFont="1" applyFill="1" applyBorder="1" applyAlignment="1">
      <alignment horizontal="center" vertical="center" wrapText="1"/>
    </xf>
    <xf numFmtId="164" fontId="30" fillId="2" borderId="23" xfId="0" applyNumberFormat="1" applyFont="1" applyFill="1" applyBorder="1" applyAlignment="1">
      <alignment horizontal="right" vertical="center" wrapText="1"/>
    </xf>
    <xf numFmtId="10" fontId="30" fillId="2" borderId="24" xfId="0" applyNumberFormat="1" applyFont="1" applyFill="1" applyBorder="1" applyAlignment="1">
      <alignment horizontal="right" vertical="center" wrapText="1"/>
    </xf>
    <xf numFmtId="164" fontId="30" fillId="2" borderId="25" xfId="0" applyNumberFormat="1" applyFont="1" applyFill="1" applyBorder="1" applyAlignment="1">
      <alignment horizontal="right" vertical="center" wrapText="1"/>
    </xf>
    <xf numFmtId="10" fontId="30" fillId="2" borderId="23" xfId="4" applyNumberFormat="1" applyFont="1" applyFill="1" applyBorder="1" applyAlignment="1" applyProtection="1">
      <alignment horizontal="right" vertical="center" wrapText="1"/>
    </xf>
    <xf numFmtId="164" fontId="30" fillId="2" borderId="24" xfId="0" applyNumberFormat="1" applyFont="1" applyFill="1" applyBorder="1" applyAlignment="1">
      <alignment horizontal="right" vertical="center" wrapText="1"/>
    </xf>
    <xf numFmtId="164" fontId="30" fillId="2" borderId="23" xfId="0" applyNumberFormat="1" applyFont="1" applyFill="1" applyBorder="1" applyAlignment="1">
      <alignment horizontal="left" vertical="center" wrapText="1"/>
    </xf>
    <xf numFmtId="0" fontId="30" fillId="2" borderId="25" xfId="0" applyFont="1" applyFill="1" applyBorder="1" applyAlignment="1">
      <alignment vertical="top" wrapText="1"/>
    </xf>
    <xf numFmtId="164" fontId="30" fillId="2" borderId="24" xfId="0" applyNumberFormat="1" applyFont="1" applyFill="1" applyBorder="1" applyAlignment="1">
      <alignment vertical="top" wrapText="1"/>
    </xf>
    <xf numFmtId="0" fontId="23" fillId="0" borderId="6" xfId="0" applyFont="1" applyBorder="1" applyAlignment="1" applyProtection="1">
      <alignment horizontal="left" vertical="center" wrapText="1"/>
      <protection locked="0"/>
    </xf>
    <xf numFmtId="0" fontId="23" fillId="3" borderId="5" xfId="0" applyFont="1" applyFill="1" applyBorder="1" applyAlignment="1" applyProtection="1">
      <alignment horizontal="left" vertical="center" wrapText="1"/>
      <protection locked="0"/>
    </xf>
    <xf numFmtId="2" fontId="23" fillId="0" borderId="7" xfId="0" applyNumberFormat="1" applyFont="1" applyBorder="1" applyAlignment="1" applyProtection="1">
      <alignment horizontal="center" vertical="center" wrapText="1"/>
      <protection locked="0"/>
    </xf>
    <xf numFmtId="164" fontId="23" fillId="0" borderId="7" xfId="0" applyNumberFormat="1" applyFont="1" applyBorder="1" applyAlignment="1" applyProtection="1">
      <alignment horizontal="right" vertical="center" wrapText="1"/>
      <protection locked="0"/>
    </xf>
    <xf numFmtId="164" fontId="33" fillId="2" borderId="7" xfId="0" applyNumberFormat="1" applyFont="1" applyFill="1" applyBorder="1" applyAlignment="1">
      <alignment horizontal="right" vertical="center" wrapText="1"/>
    </xf>
    <xf numFmtId="164" fontId="23" fillId="2" borderId="7" xfId="0" applyNumberFormat="1" applyFont="1" applyFill="1" applyBorder="1" applyAlignment="1">
      <alignment horizontal="right" vertical="center" wrapText="1"/>
    </xf>
    <xf numFmtId="10" fontId="23" fillId="0" borderId="7" xfId="0" applyNumberFormat="1" applyFont="1" applyBorder="1" applyAlignment="1">
      <alignment horizontal="right" vertical="center" wrapText="1"/>
    </xf>
    <xf numFmtId="164" fontId="23" fillId="0" borderId="7" xfId="0" applyNumberFormat="1" applyFont="1" applyBorder="1" applyAlignment="1">
      <alignment horizontal="right" vertical="center" wrapText="1"/>
    </xf>
    <xf numFmtId="10" fontId="33" fillId="0" borderId="7" xfId="4" applyNumberFormat="1" applyFont="1" applyFill="1" applyBorder="1" applyAlignment="1">
      <alignment horizontal="right" vertical="center" wrapText="1"/>
    </xf>
    <xf numFmtId="164" fontId="33" fillId="2" borderId="8" xfId="0" applyNumberFormat="1" applyFont="1" applyFill="1" applyBorder="1" applyAlignment="1">
      <alignment horizontal="right" vertical="center" wrapText="1"/>
    </xf>
    <xf numFmtId="164" fontId="33" fillId="0" borderId="8" xfId="0" applyNumberFormat="1" applyFont="1" applyBorder="1" applyAlignment="1" applyProtection="1">
      <alignment horizontal="left" vertical="top" wrapText="1"/>
      <protection locked="0"/>
    </xf>
    <xf numFmtId="164" fontId="33" fillId="0" borderId="3" xfId="0" applyNumberFormat="1" applyFont="1" applyBorder="1" applyAlignment="1" applyProtection="1">
      <alignment vertical="top" wrapText="1"/>
      <protection locked="0"/>
    </xf>
    <xf numFmtId="164" fontId="33" fillId="0" borderId="8" xfId="0" applyNumberFormat="1" applyFont="1" applyBorder="1" applyAlignment="1" applyProtection="1">
      <alignment vertical="top" wrapText="1"/>
      <protection locked="0"/>
    </xf>
    <xf numFmtId="0" fontId="23" fillId="0" borderId="5" xfId="0" applyFont="1" applyBorder="1" applyAlignment="1" applyProtection="1">
      <alignment horizontal="left" vertical="center" wrapText="1"/>
      <protection locked="0"/>
    </xf>
    <xf numFmtId="0" fontId="23" fillId="0" borderId="1" xfId="0" applyFont="1" applyBorder="1" applyAlignment="1" applyProtection="1">
      <alignment horizontal="left" vertical="center" wrapText="1"/>
      <protection locked="0"/>
    </xf>
    <xf numFmtId="2" fontId="23" fillId="0" borderId="1" xfId="0" applyNumberFormat="1" applyFont="1" applyBorder="1" applyAlignment="1" applyProtection="1">
      <alignment horizontal="center" vertical="center" wrapText="1"/>
      <protection locked="0"/>
    </xf>
    <xf numFmtId="164" fontId="23" fillId="0" borderId="1" xfId="0" applyNumberFormat="1" applyFont="1" applyBorder="1" applyAlignment="1" applyProtection="1">
      <alignment horizontal="right" vertical="center" wrapText="1"/>
      <protection locked="0"/>
    </xf>
    <xf numFmtId="10" fontId="23" fillId="0" borderId="1" xfId="0" applyNumberFormat="1" applyFont="1" applyBorder="1" applyAlignment="1">
      <alignment horizontal="right" vertical="center" wrapText="1"/>
    </xf>
    <xf numFmtId="164" fontId="23" fillId="0" borderId="1" xfId="0" applyNumberFormat="1" applyFont="1" applyBorder="1" applyAlignment="1">
      <alignment horizontal="right" vertical="center" wrapText="1"/>
    </xf>
    <xf numFmtId="0" fontId="23" fillId="0" borderId="1" xfId="0" applyFont="1" applyBorder="1" applyAlignment="1" applyProtection="1">
      <alignment horizontal="center" vertical="center" wrapText="1"/>
      <protection locked="0"/>
    </xf>
    <xf numFmtId="0" fontId="23" fillId="0" borderId="5" xfId="0" applyFont="1" applyBorder="1" applyAlignment="1" applyProtection="1">
      <alignment horizontal="center" vertical="center" wrapText="1"/>
      <protection locked="0"/>
    </xf>
    <xf numFmtId="164" fontId="33" fillId="2" borderId="1" xfId="0" applyNumberFormat="1" applyFont="1" applyFill="1" applyBorder="1" applyAlignment="1">
      <alignment horizontal="right" vertical="center" wrapText="1"/>
    </xf>
    <xf numFmtId="164" fontId="33" fillId="0" borderId="3" xfId="0" applyNumberFormat="1" applyFont="1" applyBorder="1" applyAlignment="1" applyProtection="1">
      <alignment horizontal="left" vertical="center" wrapText="1"/>
      <protection locked="0"/>
    </xf>
    <xf numFmtId="0" fontId="23" fillId="0" borderId="7" xfId="0" applyFont="1" applyBorder="1" applyAlignment="1" applyProtection="1">
      <alignment horizontal="center" vertical="center" wrapText="1"/>
      <protection locked="0"/>
    </xf>
    <xf numFmtId="10" fontId="33" fillId="0" borderId="1" xfId="4" applyNumberFormat="1" applyFont="1" applyFill="1" applyBorder="1" applyAlignment="1">
      <alignment horizontal="right" vertical="center" wrapText="1"/>
    </xf>
    <xf numFmtId="164" fontId="33" fillId="0" borderId="1" xfId="0" applyNumberFormat="1" applyFont="1" applyBorder="1" applyAlignment="1" applyProtection="1">
      <alignment horizontal="left" vertical="top" wrapText="1"/>
      <protection locked="0"/>
    </xf>
    <xf numFmtId="0" fontId="23" fillId="0" borderId="25" xfId="0" applyFont="1" applyBorder="1" applyAlignment="1" applyProtection="1">
      <alignment horizontal="left" vertical="center" wrapText="1"/>
      <protection locked="0"/>
    </xf>
    <xf numFmtId="0" fontId="23" fillId="0" borderId="23" xfId="0" applyFont="1" applyBorder="1" applyAlignment="1" applyProtection="1">
      <alignment horizontal="center" vertical="center" wrapText="1"/>
      <protection locked="0"/>
    </xf>
    <xf numFmtId="2" fontId="23" fillId="0" borderId="23" xfId="0" applyNumberFormat="1" applyFont="1" applyBorder="1" applyAlignment="1" applyProtection="1">
      <alignment horizontal="center" vertical="center" wrapText="1"/>
      <protection locked="0"/>
    </xf>
    <xf numFmtId="164" fontId="23" fillId="0" borderId="23" xfId="0" applyNumberFormat="1" applyFont="1" applyBorder="1" applyAlignment="1" applyProtection="1">
      <alignment horizontal="right" vertical="center" wrapText="1"/>
      <protection locked="0"/>
    </xf>
    <xf numFmtId="164" fontId="33" fillId="2" borderId="23" xfId="0" applyNumberFormat="1" applyFont="1" applyFill="1" applyBorder="1" applyAlignment="1">
      <alignment horizontal="right" vertical="center" wrapText="1"/>
    </xf>
    <xf numFmtId="164" fontId="23" fillId="2" borderId="23" xfId="0" applyNumberFormat="1" applyFont="1" applyFill="1" applyBorder="1" applyAlignment="1">
      <alignment horizontal="right" vertical="center" wrapText="1"/>
    </xf>
    <xf numFmtId="10" fontId="23" fillId="0" borderId="23" xfId="0" applyNumberFormat="1" applyFont="1" applyBorder="1" applyAlignment="1">
      <alignment horizontal="right" vertical="center" wrapText="1"/>
    </xf>
    <xf numFmtId="164" fontId="23" fillId="0" borderId="23" xfId="0" applyNumberFormat="1" applyFont="1" applyBorder="1" applyAlignment="1">
      <alignment horizontal="right" vertical="center" wrapText="1"/>
    </xf>
    <xf numFmtId="10" fontId="33" fillId="0" borderId="23" xfId="4" applyNumberFormat="1" applyFont="1" applyFill="1" applyBorder="1" applyAlignment="1">
      <alignment horizontal="right" vertical="center" wrapText="1"/>
    </xf>
    <xf numFmtId="164" fontId="33" fillId="0" borderId="24" xfId="0" applyNumberFormat="1" applyFont="1" applyBorder="1" applyAlignment="1" applyProtection="1">
      <alignment horizontal="left" vertical="top" wrapText="1"/>
      <protection locked="0"/>
    </xf>
    <xf numFmtId="164" fontId="33" fillId="0" borderId="24" xfId="0" applyNumberFormat="1" applyFont="1" applyBorder="1" applyAlignment="1" applyProtection="1">
      <alignment vertical="top" wrapText="1"/>
      <protection locked="0"/>
    </xf>
    <xf numFmtId="164" fontId="23" fillId="0" borderId="0" xfId="0" applyNumberFormat="1" applyFont="1"/>
    <xf numFmtId="0" fontId="33" fillId="0" borderId="0" xfId="0" applyFont="1"/>
    <xf numFmtId="164" fontId="17" fillId="2" borderId="37" xfId="0" applyNumberFormat="1" applyFont="1" applyFill="1" applyBorder="1" applyAlignment="1">
      <alignment horizontal="right" vertical="center" wrapText="1"/>
    </xf>
    <xf numFmtId="0" fontId="17" fillId="2" borderId="37" xfId="0" applyFont="1" applyFill="1" applyBorder="1" applyAlignment="1">
      <alignment horizontal="center" vertical="center" wrapText="1"/>
    </xf>
    <xf numFmtId="165" fontId="17" fillId="2" borderId="32" xfId="0" applyNumberFormat="1" applyFont="1" applyFill="1" applyBorder="1" applyAlignment="1">
      <alignment horizontal="center" vertical="center" wrapText="1"/>
    </xf>
    <xf numFmtId="0" fontId="17" fillId="0" borderId="0" xfId="0" applyFont="1" applyAlignment="1">
      <alignment horizontal="left" vertical="center" wrapText="1"/>
    </xf>
    <xf numFmtId="165" fontId="17" fillId="0" borderId="0" xfId="0" applyNumberFormat="1" applyFont="1" applyAlignment="1">
      <alignment horizontal="right" vertical="center" wrapText="1"/>
    </xf>
    <xf numFmtId="10" fontId="17" fillId="0" borderId="0" xfId="4" applyNumberFormat="1" applyFont="1" applyFill="1" applyBorder="1" applyAlignment="1">
      <alignment vertical="center" wrapText="1"/>
    </xf>
    <xf numFmtId="165" fontId="17" fillId="0" borderId="0" xfId="0" applyNumberFormat="1" applyFont="1" applyAlignment="1">
      <alignment vertical="center" wrapText="1"/>
    </xf>
    <xf numFmtId="2" fontId="23" fillId="0" borderId="0" xfId="0" applyNumberFormat="1" applyFont="1" applyAlignment="1">
      <alignment horizontal="center" vertical="center" wrapText="1"/>
    </xf>
    <xf numFmtId="1" fontId="23" fillId="0" borderId="0" xfId="0" applyNumberFormat="1" applyFont="1" applyAlignment="1">
      <alignment horizontal="center" vertical="center" wrapText="1"/>
    </xf>
    <xf numFmtId="164" fontId="23" fillId="0" borderId="0" xfId="0" applyNumberFormat="1" applyFont="1" applyAlignment="1">
      <alignment horizontal="center" vertical="center" wrapText="1"/>
    </xf>
    <xf numFmtId="10" fontId="23" fillId="0" borderId="0" xfId="0" applyNumberFormat="1" applyFont="1" applyAlignment="1">
      <alignment horizontal="center" vertical="center" wrapText="1"/>
    </xf>
    <xf numFmtId="0" fontId="23" fillId="0" borderId="0" xfId="0" applyFont="1" applyAlignment="1" applyProtection="1">
      <alignment vertical="top" wrapText="1"/>
      <protection locked="0"/>
    </xf>
    <xf numFmtId="0" fontId="34" fillId="0" borderId="0" xfId="0" applyFont="1" applyAlignment="1" applyProtection="1">
      <alignment vertical="center" wrapText="1"/>
      <protection locked="0"/>
    </xf>
    <xf numFmtId="0" fontId="23" fillId="0" borderId="0" xfId="0" applyFont="1" applyAlignment="1">
      <alignment vertical="top" wrapText="1"/>
    </xf>
    <xf numFmtId="49" fontId="23" fillId="0" borderId="0" xfId="0" applyNumberFormat="1" applyFont="1" applyAlignment="1">
      <alignment horizontal="left" vertical="top" wrapText="1"/>
    </xf>
    <xf numFmtId="49" fontId="23" fillId="0" borderId="0" xfId="0" applyNumberFormat="1" applyFont="1" applyAlignment="1">
      <alignment horizontal="center" vertical="top" wrapText="1"/>
    </xf>
    <xf numFmtId="165" fontId="23" fillId="0" borderId="0" xfId="0" applyNumberFormat="1" applyFont="1" applyAlignment="1">
      <alignment horizontal="right" vertical="top" wrapText="1"/>
    </xf>
    <xf numFmtId="0" fontId="27" fillId="5" borderId="26" xfId="0" applyFont="1" applyFill="1" applyBorder="1" applyAlignment="1">
      <alignment horizontal="center" vertical="center" wrapText="1"/>
    </xf>
    <xf numFmtId="44" fontId="27" fillId="5" borderId="15" xfId="1" applyFont="1" applyFill="1" applyBorder="1" applyAlignment="1" applyProtection="1">
      <alignment horizontal="center" vertical="center" wrapText="1"/>
    </xf>
    <xf numFmtId="10" fontId="27" fillId="5" borderId="15" xfId="0" applyNumberFormat="1" applyFont="1" applyFill="1" applyBorder="1" applyAlignment="1">
      <alignment horizontal="center" vertical="center" wrapText="1"/>
    </xf>
    <xf numFmtId="10" fontId="16" fillId="5" borderId="15" xfId="0" applyNumberFormat="1" applyFont="1" applyFill="1" applyBorder="1" applyAlignment="1">
      <alignment horizontal="center" vertical="center" wrapText="1"/>
    </xf>
    <xf numFmtId="10" fontId="27" fillId="5" borderId="16" xfId="0" applyNumberFormat="1" applyFont="1" applyFill="1" applyBorder="1" applyAlignment="1">
      <alignment horizontal="center" vertical="center" wrapText="1"/>
    </xf>
    <xf numFmtId="167" fontId="27" fillId="5" borderId="31" xfId="1" applyNumberFormat="1" applyFont="1" applyFill="1" applyBorder="1" applyAlignment="1" applyProtection="1">
      <alignment horizontal="center" vertical="center" wrapText="1"/>
    </xf>
    <xf numFmtId="167" fontId="27" fillId="5" borderId="16" xfId="1" applyNumberFormat="1" applyFont="1" applyFill="1" applyBorder="1" applyAlignment="1" applyProtection="1">
      <alignment horizontal="center" vertical="center" wrapText="1"/>
    </xf>
    <xf numFmtId="0" fontId="28" fillId="0" borderId="0" xfId="0" applyFont="1" applyAlignment="1" applyProtection="1">
      <alignment vertical="top" wrapText="1"/>
      <protection locked="0"/>
    </xf>
    <xf numFmtId="0" fontId="30" fillId="2" borderId="17" xfId="0" applyFont="1" applyFill="1" applyBorder="1" applyAlignment="1">
      <alignment horizontal="left" vertical="center" wrapText="1"/>
    </xf>
    <xf numFmtId="2" fontId="30" fillId="2" borderId="17" xfId="0" applyNumberFormat="1" applyFont="1" applyFill="1" applyBorder="1" applyAlignment="1">
      <alignment horizontal="center" vertical="center" wrapText="1"/>
    </xf>
    <xf numFmtId="44" fontId="30" fillId="2" borderId="17" xfId="1" applyFont="1" applyFill="1" applyBorder="1" applyAlignment="1">
      <alignment horizontal="right" vertical="center" wrapText="1"/>
    </xf>
    <xf numFmtId="2" fontId="30" fillId="2" borderId="17" xfId="0" applyNumberFormat="1" applyFont="1" applyFill="1" applyBorder="1" applyAlignment="1">
      <alignment horizontal="right" vertical="center" wrapText="1"/>
    </xf>
    <xf numFmtId="164" fontId="30" fillId="2" borderId="17" xfId="0" applyNumberFormat="1" applyFont="1" applyFill="1" applyBorder="1" applyAlignment="1">
      <alignment horizontal="right" vertical="center" wrapText="1"/>
    </xf>
    <xf numFmtId="164" fontId="30" fillId="2" borderId="4" xfId="0" applyNumberFormat="1" applyFont="1" applyFill="1" applyBorder="1" applyAlignment="1">
      <alignment horizontal="right" vertical="center" wrapText="1"/>
    </xf>
    <xf numFmtId="10" fontId="30" fillId="2" borderId="17" xfId="0" applyNumberFormat="1" applyFont="1" applyFill="1" applyBorder="1" applyAlignment="1">
      <alignment horizontal="right" vertical="center" wrapText="1"/>
    </xf>
    <xf numFmtId="164" fontId="30" fillId="2" borderId="17" xfId="0" applyNumberFormat="1" applyFont="1" applyFill="1" applyBorder="1" applyAlignment="1">
      <alignment horizontal="left" vertical="center" wrapText="1"/>
    </xf>
    <xf numFmtId="0" fontId="30" fillId="2" borderId="9" xfId="0" applyFont="1" applyFill="1" applyBorder="1" applyAlignment="1">
      <alignment horizontal="left" vertical="center" wrapText="1"/>
    </xf>
    <xf numFmtId="44" fontId="30" fillId="2" borderId="23" xfId="1" applyFont="1" applyFill="1" applyBorder="1" applyAlignment="1" applyProtection="1">
      <alignment horizontal="right" vertical="center" wrapText="1"/>
    </xf>
    <xf numFmtId="2" fontId="30" fillId="2" borderId="23" xfId="0" applyNumberFormat="1" applyFont="1" applyFill="1" applyBorder="1" applyAlignment="1">
      <alignment horizontal="right" vertical="center" wrapText="1"/>
    </xf>
    <xf numFmtId="10" fontId="30" fillId="2" borderId="23" xfId="0" applyNumberFormat="1" applyFont="1" applyFill="1" applyBorder="1" applyAlignment="1">
      <alignment horizontal="right" vertical="center" wrapText="1"/>
    </xf>
    <xf numFmtId="0" fontId="30" fillId="2" borderId="24" xfId="0" applyFont="1" applyFill="1" applyBorder="1" applyAlignment="1">
      <alignment horizontal="left" vertical="center" wrapText="1"/>
    </xf>
    <xf numFmtId="0" fontId="23" fillId="3" borderId="5" xfId="0" applyFont="1" applyFill="1" applyBorder="1" applyAlignment="1" applyProtection="1">
      <alignment horizontal="center" vertical="center" wrapText="1"/>
      <protection locked="0"/>
    </xf>
    <xf numFmtId="164" fontId="23" fillId="3" borderId="1" xfId="1" applyNumberFormat="1" applyFont="1" applyFill="1" applyBorder="1" applyAlignment="1" applyProtection="1">
      <alignment horizontal="right" vertical="center" wrapText="1"/>
      <protection locked="0"/>
    </xf>
    <xf numFmtId="2" fontId="23" fillId="3" borderId="1" xfId="0" applyNumberFormat="1" applyFont="1" applyFill="1" applyBorder="1" applyAlignment="1" applyProtection="1">
      <alignment horizontal="right" vertical="center" wrapText="1"/>
      <protection locked="0"/>
    </xf>
    <xf numFmtId="164" fontId="23" fillId="2" borderId="1" xfId="0" applyNumberFormat="1" applyFont="1" applyFill="1" applyBorder="1" applyAlignment="1">
      <alignment horizontal="right" vertical="center" wrapText="1"/>
    </xf>
    <xf numFmtId="164" fontId="33" fillId="0" borderId="39" xfId="0" applyNumberFormat="1" applyFont="1" applyBorder="1" applyAlignment="1" applyProtection="1">
      <alignment horizontal="right" vertical="center" wrapText="1"/>
      <protection locked="0"/>
    </xf>
    <xf numFmtId="10" fontId="23" fillId="3" borderId="1" xfId="0" applyNumberFormat="1" applyFont="1" applyFill="1" applyBorder="1" applyAlignment="1" applyProtection="1">
      <alignment horizontal="right" vertical="center" wrapText="1"/>
      <protection locked="0"/>
    </xf>
    <xf numFmtId="164" fontId="33" fillId="0" borderId="8" xfId="0" applyNumberFormat="1" applyFont="1" applyBorder="1" applyAlignment="1" applyProtection="1">
      <alignment horizontal="left" vertical="center" wrapText="1"/>
      <protection locked="0"/>
    </xf>
    <xf numFmtId="1" fontId="23" fillId="3" borderId="3" xfId="0" applyNumberFormat="1" applyFont="1" applyFill="1" applyBorder="1" applyAlignment="1" applyProtection="1">
      <alignment horizontal="left" vertical="center" wrapText="1"/>
      <protection locked="0"/>
    </xf>
    <xf numFmtId="0" fontId="23" fillId="3" borderId="3" xfId="0" applyFont="1" applyFill="1" applyBorder="1" applyAlignment="1" applyProtection="1">
      <alignment horizontal="left" vertical="center" wrapText="1"/>
      <protection locked="0"/>
    </xf>
    <xf numFmtId="0" fontId="23" fillId="3" borderId="5" xfId="0" applyFont="1" applyFill="1" applyBorder="1" applyAlignment="1" applyProtection="1">
      <alignment horizontal="left" vertical="top" wrapText="1"/>
      <protection locked="0"/>
    </xf>
    <xf numFmtId="164" fontId="23" fillId="0" borderId="1" xfId="0" applyNumberFormat="1" applyFont="1" applyBorder="1" applyAlignment="1" applyProtection="1">
      <alignment horizontal="left" vertical="center" wrapText="1"/>
      <protection locked="0"/>
    </xf>
    <xf numFmtId="1" fontId="23" fillId="3" borderId="1" xfId="0" applyNumberFormat="1" applyFont="1" applyFill="1" applyBorder="1" applyAlignment="1" applyProtection="1">
      <alignment horizontal="left" vertical="center" wrapText="1"/>
      <protection locked="0"/>
    </xf>
    <xf numFmtId="0" fontId="23" fillId="3" borderId="1" xfId="0" applyFont="1" applyFill="1" applyBorder="1" applyAlignment="1" applyProtection="1">
      <alignment horizontal="left" vertical="center" wrapText="1"/>
      <protection locked="0"/>
    </xf>
    <xf numFmtId="0" fontId="23" fillId="3" borderId="14" xfId="0" applyFont="1" applyFill="1" applyBorder="1" applyAlignment="1" applyProtection="1">
      <alignment horizontal="left" vertical="top" wrapText="1"/>
      <protection locked="0"/>
    </xf>
    <xf numFmtId="0" fontId="23" fillId="3" borderId="14" xfId="0" applyFont="1" applyFill="1" applyBorder="1" applyAlignment="1" applyProtection="1">
      <alignment horizontal="center" vertical="center" wrapText="1"/>
      <protection locked="0"/>
    </xf>
    <xf numFmtId="164" fontId="23" fillId="3" borderId="7" xfId="0" applyNumberFormat="1" applyFont="1" applyFill="1" applyBorder="1" applyAlignment="1" applyProtection="1">
      <alignment horizontal="right" vertical="center" wrapText="1"/>
      <protection locked="0"/>
    </xf>
    <xf numFmtId="2" fontId="23" fillId="3" borderId="7" xfId="1" applyNumberFormat="1" applyFont="1" applyFill="1" applyBorder="1" applyAlignment="1" applyProtection="1">
      <alignment horizontal="right" vertical="center" wrapText="1"/>
      <protection locked="0"/>
    </xf>
    <xf numFmtId="164" fontId="23" fillId="2" borderId="17" xfId="0" applyNumberFormat="1" applyFont="1" applyFill="1" applyBorder="1" applyAlignment="1">
      <alignment horizontal="right" vertical="center" wrapText="1"/>
    </xf>
    <xf numFmtId="164" fontId="23" fillId="0" borderId="17" xfId="0" applyNumberFormat="1" applyFont="1" applyBorder="1" applyAlignment="1" applyProtection="1">
      <alignment horizontal="right" vertical="center" wrapText="1"/>
      <protection locked="0"/>
    </xf>
    <xf numFmtId="10" fontId="23" fillId="3" borderId="17" xfId="0" applyNumberFormat="1" applyFont="1" applyFill="1" applyBorder="1" applyAlignment="1" applyProtection="1">
      <alignment horizontal="right" vertical="center" wrapText="1"/>
      <protection locked="0"/>
    </xf>
    <xf numFmtId="164" fontId="33" fillId="0" borderId="50" xfId="0" applyNumberFormat="1" applyFont="1" applyBorder="1" applyAlignment="1" applyProtection="1">
      <alignment horizontal="left" vertical="center" wrapText="1"/>
      <protection locked="0"/>
    </xf>
    <xf numFmtId="1" fontId="23" fillId="3" borderId="9" xfId="0" applyNumberFormat="1" applyFont="1" applyFill="1" applyBorder="1" applyAlignment="1" applyProtection="1">
      <alignment horizontal="left" vertical="center" wrapText="1"/>
      <protection locked="0"/>
    </xf>
    <xf numFmtId="0" fontId="23" fillId="3" borderId="9" xfId="0" applyFont="1" applyFill="1" applyBorder="1" applyAlignment="1" applyProtection="1">
      <alignment horizontal="left" vertical="center" wrapText="1"/>
      <protection locked="0"/>
    </xf>
    <xf numFmtId="0" fontId="23" fillId="0" borderId="0" xfId="0" applyFont="1" applyAlignment="1" applyProtection="1">
      <alignment horizontal="left" vertical="top" wrapText="1"/>
      <protection locked="0"/>
    </xf>
    <xf numFmtId="0" fontId="23" fillId="0" borderId="0" xfId="0" applyFont="1" applyAlignment="1" applyProtection="1">
      <alignment horizontal="center" vertical="top" wrapText="1"/>
      <protection locked="0"/>
    </xf>
    <xf numFmtId="0" fontId="28" fillId="0" borderId="0" xfId="0" applyFont="1" applyAlignment="1" applyProtection="1">
      <alignment horizontal="right" vertical="top" wrapText="1"/>
      <protection locked="0"/>
    </xf>
    <xf numFmtId="164" fontId="17" fillId="0" borderId="0" xfId="0" applyNumberFormat="1" applyFont="1" applyAlignment="1">
      <alignment horizontal="right" vertical="center" wrapText="1"/>
    </xf>
    <xf numFmtId="10" fontId="17" fillId="0" borderId="0" xfId="0" applyNumberFormat="1" applyFont="1" applyAlignment="1">
      <alignment horizontal="right" vertical="center" wrapText="1"/>
    </xf>
    <xf numFmtId="0" fontId="17" fillId="0" borderId="0" xfId="0" applyFont="1" applyAlignment="1">
      <alignment horizontal="center" vertical="center" wrapText="1"/>
    </xf>
    <xf numFmtId="10" fontId="17" fillId="0" borderId="0" xfId="0" applyNumberFormat="1" applyFont="1" applyAlignment="1">
      <alignment vertical="center" wrapText="1"/>
    </xf>
    <xf numFmtId="165" fontId="23" fillId="0" borderId="0" xfId="0" applyNumberFormat="1" applyFont="1" applyAlignment="1">
      <alignment horizontal="right" vertical="center" wrapText="1"/>
    </xf>
    <xf numFmtId="165" fontId="23" fillId="0" borderId="0" xfId="0" applyNumberFormat="1" applyFont="1" applyAlignment="1" applyProtection="1">
      <alignment horizontal="right" vertical="top" wrapText="1"/>
      <protection locked="0"/>
    </xf>
    <xf numFmtId="49" fontId="23" fillId="0" borderId="0" xfId="0" applyNumberFormat="1" applyFont="1" applyAlignment="1" applyProtection="1">
      <alignment horizontal="left" vertical="top" wrapText="1"/>
      <protection locked="0"/>
    </xf>
    <xf numFmtId="165" fontId="27" fillId="5" borderId="15" xfId="0" applyNumberFormat="1" applyFont="1" applyFill="1" applyBorder="1" applyAlignment="1">
      <alignment horizontal="center" vertical="center" wrapText="1"/>
    </xf>
    <xf numFmtId="0" fontId="27" fillId="5" borderId="50" xfId="0" applyFont="1" applyFill="1" applyBorder="1" applyAlignment="1">
      <alignment horizontal="center" vertical="center" wrapText="1"/>
    </xf>
    <xf numFmtId="10" fontId="27" fillId="5" borderId="23" xfId="0" applyNumberFormat="1" applyFont="1" applyFill="1" applyBorder="1" applyAlignment="1">
      <alignment horizontal="center" vertical="center" wrapText="1"/>
    </xf>
    <xf numFmtId="164" fontId="27" fillId="5" borderId="23" xfId="0" applyNumberFormat="1" applyFont="1" applyFill="1" applyBorder="1" applyAlignment="1">
      <alignment horizontal="center" vertical="center" wrapText="1"/>
    </xf>
    <xf numFmtId="167" fontId="27" fillId="5" borderId="33" xfId="1" applyNumberFormat="1" applyFont="1" applyFill="1" applyBorder="1" applyAlignment="1" applyProtection="1">
      <alignment horizontal="center" vertical="center" wrapText="1"/>
    </xf>
    <xf numFmtId="167" fontId="27" fillId="5" borderId="28" xfId="1" applyNumberFormat="1" applyFont="1" applyFill="1" applyBorder="1" applyAlignment="1" applyProtection="1">
      <alignment horizontal="center" vertical="center" wrapText="1"/>
    </xf>
    <xf numFmtId="0" fontId="30" fillId="2" borderId="27" xfId="0" applyFont="1" applyFill="1" applyBorder="1" applyAlignment="1">
      <alignment horizontal="left" vertical="center" wrapText="1"/>
    </xf>
    <xf numFmtId="1" fontId="30" fillId="2" borderId="39" xfId="0" applyNumberFormat="1" applyFont="1" applyFill="1" applyBorder="1" applyAlignment="1">
      <alignment horizontal="center" vertical="center" wrapText="1"/>
    </xf>
    <xf numFmtId="164" fontId="30" fillId="2" borderId="39" xfId="1" applyNumberFormat="1" applyFont="1" applyFill="1" applyBorder="1" applyAlignment="1" applyProtection="1">
      <alignment horizontal="right" vertical="center" wrapText="1"/>
    </xf>
    <xf numFmtId="2" fontId="30" fillId="2" borderId="39" xfId="1" applyNumberFormat="1" applyFont="1" applyFill="1" applyBorder="1" applyAlignment="1" applyProtection="1">
      <alignment horizontal="right" vertical="center" wrapText="1"/>
    </xf>
    <xf numFmtId="165" fontId="30" fillId="2" borderId="39" xfId="0" applyNumberFormat="1" applyFont="1" applyFill="1" applyBorder="1" applyAlignment="1">
      <alignment horizontal="right" vertical="center" wrapText="1"/>
    </xf>
    <xf numFmtId="164" fontId="30" fillId="2" borderId="7" xfId="0" applyNumberFormat="1" applyFont="1" applyFill="1" applyBorder="1" applyAlignment="1">
      <alignment horizontal="left" vertical="center" wrapText="1"/>
    </xf>
    <xf numFmtId="164" fontId="30" fillId="2" borderId="39" xfId="0" applyNumberFormat="1" applyFont="1" applyFill="1" applyBorder="1" applyAlignment="1">
      <alignment horizontal="left" vertical="center" wrapText="1"/>
    </xf>
    <xf numFmtId="0" fontId="30" fillId="2" borderId="47" xfId="0" applyFont="1" applyFill="1" applyBorder="1" applyAlignment="1">
      <alignment horizontal="left" vertical="center" wrapText="1"/>
    </xf>
    <xf numFmtId="167" fontId="23" fillId="2" borderId="47" xfId="1" applyNumberFormat="1" applyFont="1" applyFill="1" applyBorder="1" applyAlignment="1" applyProtection="1">
      <alignment horizontal="left" vertical="center" wrapText="1"/>
    </xf>
    <xf numFmtId="0" fontId="30" fillId="2" borderId="25" xfId="0" applyFont="1" applyFill="1" applyBorder="1" applyAlignment="1">
      <alignment horizontal="left" vertical="center" wrapText="1"/>
    </xf>
    <xf numFmtId="1" fontId="30" fillId="2" borderId="23" xfId="0" applyNumberFormat="1" applyFont="1" applyFill="1" applyBorder="1" applyAlignment="1">
      <alignment horizontal="center" vertical="center" wrapText="1"/>
    </xf>
    <xf numFmtId="2" fontId="30" fillId="2" borderId="23" xfId="1" applyNumberFormat="1" applyFont="1" applyFill="1" applyBorder="1" applyAlignment="1" applyProtection="1">
      <alignment horizontal="right" vertical="center" wrapText="1"/>
    </xf>
    <xf numFmtId="164" fontId="30" fillId="2" borderId="23" xfId="1" applyNumberFormat="1" applyFont="1" applyFill="1" applyBorder="1" applyAlignment="1" applyProtection="1">
      <alignment horizontal="right" vertical="center" wrapText="1"/>
    </xf>
    <xf numFmtId="164" fontId="30" fillId="2" borderId="15" xfId="0" applyNumberFormat="1" applyFont="1" applyFill="1" applyBorder="1" applyAlignment="1">
      <alignment horizontal="right" vertical="center" wrapText="1"/>
    </xf>
    <xf numFmtId="164" fontId="30" fillId="2" borderId="24" xfId="0" applyNumberFormat="1" applyFont="1" applyFill="1" applyBorder="1" applyAlignment="1">
      <alignment horizontal="left" vertical="center" wrapText="1"/>
    </xf>
    <xf numFmtId="0" fontId="30" fillId="2" borderId="15" xfId="0" applyFont="1" applyFill="1" applyBorder="1" applyAlignment="1">
      <alignment horizontal="left" vertical="center" wrapText="1"/>
    </xf>
    <xf numFmtId="0" fontId="23" fillId="3" borderId="1" xfId="0" applyFont="1" applyFill="1" applyBorder="1" applyAlignment="1" applyProtection="1">
      <alignment horizontal="center" vertical="center" wrapText="1"/>
      <protection locked="0"/>
    </xf>
    <xf numFmtId="164" fontId="23" fillId="3" borderId="17" xfId="0" applyNumberFormat="1" applyFont="1" applyFill="1" applyBorder="1" applyAlignment="1" applyProtection="1">
      <alignment horizontal="right" vertical="center" wrapText="1"/>
      <protection locked="0"/>
    </xf>
    <xf numFmtId="164" fontId="33" fillId="0" borderId="7" xfId="0" applyNumberFormat="1" applyFont="1" applyBorder="1" applyAlignment="1" applyProtection="1">
      <alignment horizontal="left" vertical="center" wrapText="1"/>
      <protection locked="0"/>
    </xf>
    <xf numFmtId="164" fontId="23" fillId="3" borderId="7" xfId="1" applyNumberFormat="1" applyFont="1" applyFill="1" applyBorder="1" applyAlignment="1" applyProtection="1">
      <alignment horizontal="right" vertical="center" wrapText="1"/>
      <protection locked="0"/>
    </xf>
    <xf numFmtId="2" fontId="23" fillId="3" borderId="7" xfId="0" applyNumberFormat="1" applyFont="1" applyFill="1" applyBorder="1" applyAlignment="1" applyProtection="1">
      <alignment horizontal="right" vertical="center" wrapText="1"/>
      <protection locked="0"/>
    </xf>
    <xf numFmtId="0" fontId="23" fillId="0" borderId="18" xfId="0" applyFont="1" applyBorder="1" applyAlignment="1" applyProtection="1">
      <alignment horizontal="center" vertical="top" wrapText="1"/>
      <protection locked="0"/>
    </xf>
    <xf numFmtId="0" fontId="23" fillId="0" borderId="31" xfId="0" applyFont="1" applyBorder="1" applyAlignment="1" applyProtection="1">
      <alignment horizontal="center" vertical="top" wrapText="1"/>
      <protection locked="0"/>
    </xf>
    <xf numFmtId="0" fontId="28" fillId="0" borderId="31" xfId="0" applyFont="1" applyBorder="1" applyAlignment="1" applyProtection="1">
      <alignment horizontal="right" vertical="top" wrapText="1"/>
      <protection locked="0"/>
    </xf>
    <xf numFmtId="0" fontId="27" fillId="5" borderId="23" xfId="0" applyFont="1" applyFill="1" applyBorder="1" applyAlignment="1">
      <alignment horizontal="center" vertical="center" wrapText="1"/>
    </xf>
    <xf numFmtId="167" fontId="27" fillId="5" borderId="33" xfId="1" applyNumberFormat="1" applyFont="1" applyFill="1" applyBorder="1" applyAlignment="1">
      <alignment horizontal="center" vertical="center" wrapText="1"/>
    </xf>
    <xf numFmtId="167" fontId="27" fillId="5" borderId="28" xfId="1" applyNumberFormat="1" applyFont="1" applyFill="1" applyBorder="1" applyAlignment="1">
      <alignment horizontal="center" vertical="center" wrapText="1"/>
    </xf>
    <xf numFmtId="0" fontId="30" fillId="2" borderId="32" xfId="0" applyFont="1" applyFill="1" applyBorder="1" applyAlignment="1">
      <alignment horizontal="left" vertical="center" wrapText="1"/>
    </xf>
    <xf numFmtId="0" fontId="30" fillId="2" borderId="32" xfId="0" applyFont="1" applyFill="1" applyBorder="1" applyAlignment="1">
      <alignment horizontal="center" vertical="center" wrapText="1"/>
    </xf>
    <xf numFmtId="164" fontId="30" fillId="2" borderId="32" xfId="1" applyNumberFormat="1" applyFont="1" applyFill="1" applyBorder="1" applyAlignment="1">
      <alignment horizontal="right" vertical="center" wrapText="1"/>
    </xf>
    <xf numFmtId="2" fontId="30" fillId="2" borderId="32" xfId="0" applyNumberFormat="1" applyFont="1" applyFill="1" applyBorder="1" applyAlignment="1">
      <alignment horizontal="right" vertical="center" wrapText="1"/>
    </xf>
    <xf numFmtId="164" fontId="30" fillId="2" borderId="32" xfId="0" applyNumberFormat="1" applyFont="1" applyFill="1" applyBorder="1" applyAlignment="1">
      <alignment horizontal="right" vertical="center" wrapText="1"/>
    </xf>
    <xf numFmtId="165" fontId="30" fillId="2" borderId="32" xfId="0" applyNumberFormat="1" applyFont="1" applyFill="1" applyBorder="1" applyAlignment="1">
      <alignment horizontal="right" vertical="center" wrapText="1"/>
    </xf>
    <xf numFmtId="10" fontId="30" fillId="2" borderId="32" xfId="0" applyNumberFormat="1" applyFont="1" applyFill="1" applyBorder="1" applyAlignment="1">
      <alignment horizontal="right" vertical="center" wrapText="1"/>
    </xf>
    <xf numFmtId="164" fontId="30" fillId="2" borderId="32" xfId="0" applyNumberFormat="1" applyFont="1" applyFill="1" applyBorder="1" applyAlignment="1">
      <alignment horizontal="left" vertical="center" wrapText="1"/>
    </xf>
    <xf numFmtId="0" fontId="23" fillId="3" borderId="6" xfId="0" applyFont="1" applyFill="1" applyBorder="1" applyAlignment="1" applyProtection="1">
      <alignment horizontal="left" vertical="center" wrapText="1"/>
      <protection locked="0"/>
    </xf>
    <xf numFmtId="0" fontId="23" fillId="3" borderId="6" xfId="0" applyFont="1" applyFill="1" applyBorder="1" applyAlignment="1" applyProtection="1">
      <alignment horizontal="center" vertical="center" wrapText="1"/>
      <protection locked="0"/>
    </xf>
    <xf numFmtId="10" fontId="30" fillId="0" borderId="39" xfId="0" applyNumberFormat="1" applyFont="1" applyBorder="1" applyAlignment="1" applyProtection="1">
      <alignment horizontal="right" vertical="center" wrapText="1"/>
      <protection locked="0"/>
    </xf>
    <xf numFmtId="165" fontId="23" fillId="3" borderId="7" xfId="0" applyNumberFormat="1" applyFont="1" applyFill="1" applyBorder="1" applyAlignment="1" applyProtection="1">
      <alignment horizontal="center" vertical="center" wrapText="1"/>
      <protection locked="0"/>
    </xf>
    <xf numFmtId="0" fontId="23" fillId="3" borderId="8" xfId="0" applyFont="1" applyFill="1" applyBorder="1" applyAlignment="1" applyProtection="1">
      <alignment horizontal="left" vertical="center" wrapText="1"/>
      <protection locked="0"/>
    </xf>
    <xf numFmtId="1" fontId="23" fillId="3" borderId="1" xfId="0" applyNumberFormat="1" applyFont="1" applyFill="1" applyBorder="1" applyAlignment="1" applyProtection="1">
      <alignment horizontal="center" vertical="center" wrapText="1"/>
      <protection locked="0"/>
    </xf>
    <xf numFmtId="10" fontId="30" fillId="0" borderId="7" xfId="0" applyNumberFormat="1" applyFont="1" applyBorder="1" applyAlignment="1" applyProtection="1">
      <alignment horizontal="right" vertical="center" wrapText="1"/>
      <protection locked="0"/>
    </xf>
    <xf numFmtId="10" fontId="23" fillId="3" borderId="7" xfId="0" applyNumberFormat="1" applyFont="1" applyFill="1" applyBorder="1" applyAlignment="1" applyProtection="1">
      <alignment horizontal="right" vertical="center" wrapText="1"/>
      <protection locked="0"/>
    </xf>
    <xf numFmtId="0" fontId="23" fillId="3" borderId="14" xfId="0" applyFont="1" applyFill="1" applyBorder="1" applyAlignment="1" applyProtection="1">
      <alignment horizontal="left" vertical="center" wrapText="1"/>
      <protection locked="0"/>
    </xf>
    <xf numFmtId="164" fontId="33" fillId="0" borderId="4" xfId="0" applyNumberFormat="1" applyFont="1" applyBorder="1" applyAlignment="1" applyProtection="1">
      <alignment horizontal="left" vertical="center" wrapText="1"/>
      <protection locked="0"/>
    </xf>
    <xf numFmtId="1" fontId="23" fillId="3" borderId="17" xfId="0" applyNumberFormat="1" applyFont="1" applyFill="1" applyBorder="1" applyAlignment="1" applyProtection="1">
      <alignment horizontal="center" vertical="center" wrapText="1"/>
      <protection locked="0"/>
    </xf>
    <xf numFmtId="0" fontId="23" fillId="3" borderId="0" xfId="0" applyFont="1" applyFill="1" applyAlignment="1" applyProtection="1">
      <alignment horizontal="left" vertical="center" wrapText="1"/>
      <protection locked="0"/>
    </xf>
    <xf numFmtId="0" fontId="23" fillId="3" borderId="0" xfId="0" applyFont="1" applyFill="1" applyAlignment="1" applyProtection="1">
      <alignment horizontal="center" vertical="center" wrapText="1"/>
      <protection locked="0"/>
    </xf>
    <xf numFmtId="164" fontId="23" fillId="3" borderId="0" xfId="0" applyNumberFormat="1" applyFont="1" applyFill="1" applyAlignment="1" applyProtection="1">
      <alignment horizontal="right" vertical="center" wrapText="1"/>
      <protection locked="0"/>
    </xf>
    <xf numFmtId="2" fontId="23" fillId="3" borderId="0" xfId="1" applyNumberFormat="1" applyFont="1" applyFill="1" applyBorder="1" applyAlignment="1" applyProtection="1">
      <alignment horizontal="right" vertical="center" wrapText="1"/>
      <protection locked="0"/>
    </xf>
    <xf numFmtId="164" fontId="23" fillId="3" borderId="0" xfId="0" applyNumberFormat="1" applyFont="1" applyFill="1" applyAlignment="1">
      <alignment horizontal="right" vertical="center" wrapText="1"/>
    </xf>
    <xf numFmtId="164" fontId="23" fillId="0" borderId="0" xfId="0" applyNumberFormat="1" applyFont="1" applyAlignment="1">
      <alignment horizontal="right" vertical="center" wrapText="1"/>
    </xf>
    <xf numFmtId="10" fontId="23" fillId="3" borderId="0" xfId="0" applyNumberFormat="1" applyFont="1" applyFill="1" applyAlignment="1" applyProtection="1">
      <alignment horizontal="right" vertical="center" wrapText="1"/>
      <protection locked="0"/>
    </xf>
    <xf numFmtId="164" fontId="33" fillId="3" borderId="0" xfId="0" applyNumberFormat="1" applyFont="1" applyFill="1" applyAlignment="1">
      <alignment horizontal="right" vertical="center" wrapText="1"/>
    </xf>
    <xf numFmtId="164" fontId="33" fillId="0" borderId="0" xfId="0" applyNumberFormat="1" applyFont="1" applyAlignment="1">
      <alignment horizontal="left" vertical="center" wrapText="1"/>
    </xf>
    <xf numFmtId="1" fontId="23" fillId="3" borderId="0" xfId="0" applyNumberFormat="1" applyFont="1" applyFill="1" applyAlignment="1" applyProtection="1">
      <alignment horizontal="center" vertical="center" wrapText="1"/>
      <protection locked="0"/>
    </xf>
    <xf numFmtId="165" fontId="15" fillId="0" borderId="0" xfId="0" applyNumberFormat="1" applyFont="1" applyAlignment="1">
      <alignment horizontal="right" vertical="top" wrapText="1"/>
    </xf>
    <xf numFmtId="165" fontId="15" fillId="3" borderId="0" xfId="0" applyNumberFormat="1" applyFont="1" applyFill="1" applyAlignment="1">
      <alignment horizontal="right" vertical="top" wrapText="1"/>
    </xf>
    <xf numFmtId="0" fontId="15" fillId="0" borderId="0" xfId="0" applyFont="1" applyAlignment="1" applyProtection="1">
      <alignment vertical="top" wrapText="1"/>
      <protection locked="0"/>
    </xf>
    <xf numFmtId="49" fontId="36" fillId="0" borderId="0" xfId="0" applyNumberFormat="1" applyFont="1" applyAlignment="1">
      <alignment vertical="top" wrapText="1"/>
    </xf>
    <xf numFmtId="49" fontId="36" fillId="0" borderId="0" xfId="0" applyNumberFormat="1" applyFont="1" applyAlignment="1" applyProtection="1">
      <alignment horizontal="left" vertical="top" wrapText="1"/>
      <protection locked="0"/>
    </xf>
    <xf numFmtId="0" fontId="36" fillId="0" borderId="0" xfId="0" applyFont="1" applyAlignment="1" applyProtection="1">
      <alignment vertical="top" wrapText="1"/>
      <protection locked="0"/>
    </xf>
    <xf numFmtId="0" fontId="37" fillId="0" borderId="0" xfId="0" applyFont="1" applyAlignment="1" applyProtection="1">
      <alignment vertical="center" wrapText="1"/>
      <protection locked="0"/>
    </xf>
    <xf numFmtId="164" fontId="23" fillId="0" borderId="0" xfId="0" applyNumberFormat="1" applyFont="1" applyAlignment="1">
      <alignment horizontal="right" vertical="top" wrapText="1"/>
    </xf>
    <xf numFmtId="1" fontId="23" fillId="0" borderId="0" xfId="0" applyNumberFormat="1" applyFont="1" applyAlignment="1">
      <alignment horizontal="center" vertical="top" wrapText="1"/>
    </xf>
    <xf numFmtId="164" fontId="27" fillId="5" borderId="32" xfId="0" applyNumberFormat="1" applyFont="1" applyFill="1" applyBorder="1" applyAlignment="1">
      <alignment horizontal="center" vertical="center" wrapText="1"/>
    </xf>
    <xf numFmtId="0" fontId="30" fillId="2" borderId="27" xfId="0" applyFont="1" applyFill="1" applyBorder="1" applyAlignment="1">
      <alignment vertical="center" wrapText="1"/>
    </xf>
    <xf numFmtId="0" fontId="30" fillId="2" borderId="39" xfId="0" applyFont="1" applyFill="1" applyBorder="1" applyAlignment="1">
      <alignment horizontal="center" vertical="center" wrapText="1"/>
    </xf>
    <xf numFmtId="164" fontId="30" fillId="2" borderId="39" xfId="0" applyNumberFormat="1" applyFont="1" applyFill="1" applyBorder="1" applyAlignment="1">
      <alignment horizontal="right" vertical="center" wrapText="1"/>
    </xf>
    <xf numFmtId="2" fontId="30" fillId="2" borderId="39" xfId="0" applyNumberFormat="1" applyFont="1" applyFill="1" applyBorder="1" applyAlignment="1">
      <alignment horizontal="right" vertical="center" wrapText="1"/>
    </xf>
    <xf numFmtId="10" fontId="30" fillId="2" borderId="47" xfId="4" applyNumberFormat="1" applyFont="1" applyFill="1" applyBorder="1" applyAlignment="1" applyProtection="1">
      <alignment horizontal="right" vertical="center" wrapText="1"/>
    </xf>
    <xf numFmtId="164" fontId="30" fillId="2" borderId="47" xfId="0" applyNumberFormat="1" applyFont="1" applyFill="1" applyBorder="1" applyAlignment="1">
      <alignment horizontal="right" vertical="center" wrapText="1"/>
    </xf>
    <xf numFmtId="164" fontId="30" fillId="2" borderId="47" xfId="0" applyNumberFormat="1" applyFont="1" applyFill="1" applyBorder="1" applyAlignment="1">
      <alignment horizontal="left" vertical="center" wrapText="1"/>
    </xf>
    <xf numFmtId="0" fontId="30" fillId="2" borderId="34" xfId="0" applyFont="1" applyFill="1" applyBorder="1" applyAlignment="1">
      <alignment horizontal="left" vertical="center" wrapText="1"/>
    </xf>
    <xf numFmtId="0" fontId="30" fillId="2" borderId="13" xfId="0" applyFont="1" applyFill="1" applyBorder="1" applyAlignment="1">
      <alignment vertical="center" wrapText="1"/>
    </xf>
    <xf numFmtId="0" fontId="30" fillId="2" borderId="23" xfId="0" applyFont="1" applyFill="1" applyBorder="1" applyAlignment="1">
      <alignment horizontal="center" vertical="center" wrapText="1"/>
    </xf>
    <xf numFmtId="10" fontId="30" fillId="2" borderId="24" xfId="4" applyNumberFormat="1" applyFont="1" applyFill="1" applyBorder="1" applyAlignment="1" applyProtection="1">
      <alignment horizontal="right" vertical="center" wrapText="1"/>
    </xf>
    <xf numFmtId="0" fontId="30" fillId="2" borderId="12" xfId="0" applyFont="1" applyFill="1" applyBorder="1" applyAlignment="1">
      <alignment horizontal="left" vertical="center" wrapText="1"/>
    </xf>
    <xf numFmtId="0" fontId="23" fillId="3" borderId="6" xfId="0" applyFont="1" applyFill="1" applyBorder="1" applyAlignment="1" applyProtection="1">
      <alignment vertical="center" wrapText="1"/>
      <protection locked="0"/>
    </xf>
    <xf numFmtId="0" fontId="23" fillId="3" borderId="6" xfId="0" applyFont="1" applyFill="1" applyBorder="1" applyAlignment="1" applyProtection="1">
      <alignment horizontal="right" vertical="top" wrapText="1"/>
      <protection locked="0"/>
    </xf>
    <xf numFmtId="164" fontId="33" fillId="2" borderId="39" xfId="0" applyNumberFormat="1" applyFont="1" applyFill="1" applyBorder="1" applyAlignment="1">
      <alignment horizontal="right" vertical="center" wrapText="1"/>
    </xf>
    <xf numFmtId="10" fontId="23" fillId="3" borderId="8" xfId="4" applyNumberFormat="1" applyFont="1" applyFill="1" applyBorder="1" applyAlignment="1" applyProtection="1">
      <alignment horizontal="right" vertical="center" wrapText="1"/>
    </xf>
    <xf numFmtId="164" fontId="23" fillId="2" borderId="8" xfId="0" applyNumberFormat="1" applyFont="1" applyFill="1" applyBorder="1" applyAlignment="1">
      <alignment horizontal="right" vertical="center" wrapText="1"/>
    </xf>
    <xf numFmtId="164" fontId="23" fillId="0" borderId="8" xfId="0" applyNumberFormat="1" applyFont="1" applyBorder="1" applyAlignment="1" applyProtection="1">
      <alignment horizontal="left" vertical="center" wrapText="1"/>
      <protection locked="0"/>
    </xf>
    <xf numFmtId="1" fontId="23" fillId="3" borderId="8" xfId="0" applyNumberFormat="1" applyFont="1" applyFill="1" applyBorder="1" applyAlignment="1" applyProtection="1">
      <alignment horizontal="center" vertical="center" wrapText="1"/>
      <protection locked="0"/>
    </xf>
    <xf numFmtId="0" fontId="23" fillId="3" borderId="5" xfId="0" applyFont="1" applyFill="1" applyBorder="1" applyAlignment="1" applyProtection="1">
      <alignment vertical="center" wrapText="1"/>
      <protection locked="0"/>
    </xf>
    <xf numFmtId="0" fontId="23" fillId="3" borderId="5" xfId="0" applyFont="1" applyFill="1" applyBorder="1" applyAlignment="1" applyProtection="1">
      <alignment horizontal="right" vertical="top" wrapText="1"/>
      <protection locked="0"/>
    </xf>
    <xf numFmtId="10" fontId="23" fillId="3" borderId="3" xfId="4" applyNumberFormat="1" applyFont="1" applyFill="1" applyBorder="1" applyAlignment="1" applyProtection="1">
      <alignment horizontal="right" vertical="center" wrapText="1"/>
    </xf>
    <xf numFmtId="164" fontId="23" fillId="2" borderId="3" xfId="0" applyNumberFormat="1" applyFont="1" applyFill="1" applyBorder="1" applyAlignment="1">
      <alignment horizontal="right" vertical="center" wrapText="1"/>
    </xf>
    <xf numFmtId="164" fontId="23" fillId="0" borderId="3" xfId="0" applyNumberFormat="1" applyFont="1" applyBorder="1" applyAlignment="1" applyProtection="1">
      <alignment horizontal="left" vertical="center" wrapText="1"/>
      <protection locked="0"/>
    </xf>
    <xf numFmtId="1" fontId="23" fillId="3" borderId="3" xfId="0" applyNumberFormat="1" applyFont="1" applyFill="1" applyBorder="1" applyAlignment="1" applyProtection="1">
      <alignment horizontal="center" vertical="center" wrapText="1"/>
      <protection locked="0"/>
    </xf>
    <xf numFmtId="0" fontId="23" fillId="3" borderId="1" xfId="0" applyFont="1" applyFill="1" applyBorder="1" applyAlignment="1" applyProtection="1">
      <alignment horizontal="right" vertical="top" wrapText="1"/>
      <protection locked="0"/>
    </xf>
    <xf numFmtId="164" fontId="23" fillId="3" borderId="1" xfId="0" applyNumberFormat="1" applyFont="1" applyFill="1" applyBorder="1" applyAlignment="1" applyProtection="1">
      <alignment horizontal="center" vertical="top" wrapText="1"/>
      <protection locked="0"/>
    </xf>
    <xf numFmtId="2" fontId="23" fillId="3" borderId="1" xfId="0" applyNumberFormat="1" applyFont="1" applyFill="1" applyBorder="1" applyAlignment="1" applyProtection="1">
      <alignment horizontal="right" vertical="top" wrapText="1"/>
      <protection locked="0"/>
    </xf>
    <xf numFmtId="164" fontId="23" fillId="2" borderId="7" xfId="0" applyNumberFormat="1" applyFont="1" applyFill="1" applyBorder="1" applyAlignment="1">
      <alignment horizontal="right" vertical="top" wrapText="1"/>
    </xf>
    <xf numFmtId="164" fontId="23" fillId="0" borderId="17" xfId="0" applyNumberFormat="1" applyFont="1" applyBorder="1" applyAlignment="1">
      <alignment horizontal="right" vertical="center" wrapText="1"/>
    </xf>
    <xf numFmtId="10" fontId="23" fillId="3" borderId="1" xfId="4" applyNumberFormat="1" applyFont="1" applyFill="1" applyBorder="1" applyAlignment="1" applyProtection="1">
      <alignment horizontal="right" vertical="center" wrapText="1"/>
    </xf>
    <xf numFmtId="164" fontId="23" fillId="3" borderId="1" xfId="0" applyNumberFormat="1" applyFont="1" applyFill="1" applyBorder="1" applyAlignment="1" applyProtection="1">
      <alignment horizontal="right" vertical="center" wrapText="1"/>
      <protection locked="0"/>
    </xf>
    <xf numFmtId="0" fontId="23" fillId="3" borderId="14" xfId="0" applyFont="1" applyFill="1" applyBorder="1" applyAlignment="1" applyProtection="1">
      <alignment vertical="center" wrapText="1"/>
      <protection locked="0"/>
    </xf>
    <xf numFmtId="0" fontId="23" fillId="3" borderId="14" xfId="0" applyFont="1" applyFill="1" applyBorder="1" applyAlignment="1" applyProtection="1">
      <alignment horizontal="right" vertical="top" wrapText="1"/>
      <protection locked="0"/>
    </xf>
    <xf numFmtId="164" fontId="33" fillId="2" borderId="15" xfId="0" applyNumberFormat="1" applyFont="1" applyFill="1" applyBorder="1" applyAlignment="1">
      <alignment horizontal="right" vertical="center" wrapText="1"/>
    </xf>
    <xf numFmtId="10" fontId="23" fillId="3" borderId="9" xfId="4" applyNumberFormat="1" applyFont="1" applyFill="1" applyBorder="1" applyAlignment="1" applyProtection="1">
      <alignment horizontal="right" vertical="center" wrapText="1"/>
    </xf>
    <xf numFmtId="164" fontId="23" fillId="2" borderId="9" xfId="0" applyNumberFormat="1" applyFont="1" applyFill="1" applyBorder="1" applyAlignment="1">
      <alignment horizontal="right" vertical="center" wrapText="1"/>
    </xf>
    <xf numFmtId="164" fontId="23" fillId="0" borderId="9" xfId="0" applyNumberFormat="1" applyFont="1" applyBorder="1" applyAlignment="1" applyProtection="1">
      <alignment horizontal="left" vertical="center" wrapText="1"/>
      <protection locked="0"/>
    </xf>
    <xf numFmtId="1" fontId="23" fillId="3" borderId="9" xfId="0" applyNumberFormat="1" applyFont="1" applyFill="1" applyBorder="1" applyAlignment="1" applyProtection="1">
      <alignment horizontal="center" vertical="center" wrapText="1"/>
      <protection locked="0"/>
    </xf>
    <xf numFmtId="0" fontId="23" fillId="0" borderId="38" xfId="0" applyFont="1" applyBorder="1" applyAlignment="1" applyProtection="1">
      <alignment horizontal="center" vertical="top" wrapText="1"/>
      <protection locked="0"/>
    </xf>
    <xf numFmtId="0" fontId="23" fillId="0" borderId="29" xfId="0" applyFont="1" applyBorder="1" applyAlignment="1" applyProtection="1">
      <alignment horizontal="center" vertical="top" wrapText="1"/>
      <protection locked="0"/>
    </xf>
    <xf numFmtId="0" fontId="28" fillId="0" borderId="29" xfId="0" applyFont="1" applyBorder="1" applyAlignment="1" applyProtection="1">
      <alignment horizontal="right" vertical="top" wrapText="1"/>
      <protection locked="0"/>
    </xf>
    <xf numFmtId="164" fontId="23" fillId="0" borderId="29" xfId="0" applyNumberFormat="1" applyFont="1" applyBorder="1" applyAlignment="1" applyProtection="1">
      <alignment horizontal="right" vertical="top" wrapText="1"/>
      <protection locked="0"/>
    </xf>
    <xf numFmtId="164" fontId="23" fillId="0" borderId="0" xfId="0" applyNumberFormat="1" applyFont="1" applyAlignment="1" applyProtection="1">
      <alignment horizontal="right" vertical="top" wrapText="1"/>
      <protection locked="0"/>
    </xf>
    <xf numFmtId="164" fontId="23" fillId="0" borderId="41" xfId="0" applyNumberFormat="1" applyFont="1" applyBorder="1" applyAlignment="1" applyProtection="1">
      <alignment horizontal="right" vertical="top" wrapText="1"/>
      <protection locked="0"/>
    </xf>
    <xf numFmtId="1" fontId="23" fillId="0" borderId="0" xfId="0" applyNumberFormat="1" applyFont="1" applyAlignment="1" applyProtection="1">
      <alignment horizontal="center" vertical="top" wrapText="1"/>
      <protection locked="0"/>
    </xf>
    <xf numFmtId="0" fontId="15" fillId="0" borderId="0" xfId="0" applyFont="1" applyAlignment="1" applyProtection="1">
      <alignment horizontal="center" vertical="top" wrapText="1"/>
      <protection locked="0"/>
    </xf>
    <xf numFmtId="164" fontId="15" fillId="0" borderId="0" xfId="0" applyNumberFormat="1" applyFont="1" applyAlignment="1" applyProtection="1">
      <alignment horizontal="right" vertical="top" wrapText="1"/>
      <protection locked="0"/>
    </xf>
    <xf numFmtId="1" fontId="15" fillId="0" borderId="0" xfId="0" applyNumberFormat="1" applyFont="1" applyAlignment="1" applyProtection="1">
      <alignment horizontal="center" vertical="top" wrapText="1"/>
      <protection locked="0"/>
    </xf>
    <xf numFmtId="164" fontId="23" fillId="0" borderId="0" xfId="0" applyNumberFormat="1" applyFont="1" applyAlignment="1" applyProtection="1">
      <alignment horizontal="center" vertical="top" wrapText="1"/>
      <protection locked="0"/>
    </xf>
    <xf numFmtId="0" fontId="27" fillId="5" borderId="61" xfId="0" applyFont="1" applyFill="1" applyBorder="1" applyAlignment="1">
      <alignment horizontal="center" vertical="center" wrapText="1"/>
    </xf>
    <xf numFmtId="0" fontId="27" fillId="5" borderId="4" xfId="0" applyFont="1" applyFill="1" applyBorder="1" applyAlignment="1">
      <alignment horizontal="center" vertical="center" wrapText="1"/>
    </xf>
    <xf numFmtId="164" fontId="27" fillId="5" borderId="4" xfId="0" applyNumberFormat="1" applyFont="1" applyFill="1" applyBorder="1" applyAlignment="1">
      <alignment horizontal="center" vertical="center" wrapText="1"/>
    </xf>
    <xf numFmtId="10" fontId="27" fillId="5" borderId="4" xfId="0" applyNumberFormat="1" applyFont="1" applyFill="1" applyBorder="1" applyAlignment="1">
      <alignment horizontal="center" vertical="center" wrapText="1"/>
    </xf>
    <xf numFmtId="10" fontId="27" fillId="5" borderId="50" xfId="0" applyNumberFormat="1" applyFont="1" applyFill="1" applyBorder="1" applyAlignment="1">
      <alignment horizontal="center" vertical="center" wrapText="1"/>
    </xf>
    <xf numFmtId="10" fontId="16" fillId="5" borderId="50" xfId="0" applyNumberFormat="1" applyFont="1" applyFill="1" applyBorder="1" applyAlignment="1">
      <alignment horizontal="center" vertical="center" wrapText="1"/>
    </xf>
    <xf numFmtId="164" fontId="27" fillId="5" borderId="36" xfId="0" applyNumberFormat="1" applyFont="1" applyFill="1" applyBorder="1" applyAlignment="1">
      <alignment horizontal="center" vertical="center" wrapText="1"/>
    </xf>
    <xf numFmtId="167" fontId="27" fillId="5" borderId="62" xfId="1" applyNumberFormat="1" applyFont="1" applyFill="1" applyBorder="1" applyAlignment="1" applyProtection="1">
      <alignment horizontal="center" vertical="center" wrapText="1"/>
    </xf>
    <xf numFmtId="167" fontId="27" fillId="5" borderId="63" xfId="1" applyNumberFormat="1" applyFont="1" applyFill="1" applyBorder="1" applyAlignment="1" applyProtection="1">
      <alignment horizontal="center" vertical="center" wrapText="1"/>
    </xf>
    <xf numFmtId="164" fontId="30" fillId="2" borderId="47" xfId="1" applyNumberFormat="1" applyFont="1" applyFill="1" applyBorder="1" applyAlignment="1" applyProtection="1">
      <alignment horizontal="right" vertical="center" wrapText="1"/>
    </xf>
    <xf numFmtId="164" fontId="30" fillId="2" borderId="39" xfId="1" applyNumberFormat="1" applyFont="1" applyFill="1" applyBorder="1" applyAlignment="1" applyProtection="1">
      <alignment horizontal="left" vertical="center" wrapText="1"/>
    </xf>
    <xf numFmtId="0" fontId="30" fillId="2" borderId="60" xfId="0" applyFont="1" applyFill="1" applyBorder="1" applyAlignment="1">
      <alignment horizontal="left" vertical="center" wrapText="1"/>
    </xf>
    <xf numFmtId="0" fontId="30" fillId="2" borderId="13" xfId="0" applyFont="1" applyFill="1" applyBorder="1" applyAlignment="1">
      <alignment horizontal="left" vertical="center" wrapText="1"/>
    </xf>
    <xf numFmtId="164" fontId="30" fillId="2" borderId="24" xfId="1" applyNumberFormat="1" applyFont="1" applyFill="1" applyBorder="1" applyAlignment="1" applyProtection="1">
      <alignment horizontal="right" vertical="center" wrapText="1"/>
    </xf>
    <xf numFmtId="164" fontId="30" fillId="2" borderId="24" xfId="1" applyNumberFormat="1" applyFont="1" applyFill="1" applyBorder="1" applyAlignment="1" applyProtection="1">
      <alignment horizontal="left" vertical="center" wrapText="1"/>
    </xf>
    <xf numFmtId="0" fontId="23" fillId="3" borderId="7" xfId="0" applyFont="1" applyFill="1" applyBorder="1" applyAlignment="1" applyProtection="1">
      <alignment horizontal="left" vertical="center" wrapText="1"/>
      <protection locked="0"/>
    </xf>
    <xf numFmtId="0" fontId="23" fillId="3" borderId="7" xfId="0" applyFont="1" applyFill="1" applyBorder="1" applyAlignment="1" applyProtection="1">
      <alignment horizontal="center" vertical="center" wrapText="1"/>
      <protection locked="0"/>
    </xf>
    <xf numFmtId="164" fontId="23" fillId="3" borderId="7" xfId="0" applyNumberFormat="1" applyFont="1" applyFill="1" applyBorder="1" applyAlignment="1" applyProtection="1">
      <alignment horizontal="center" vertical="center" wrapText="1"/>
      <protection locked="0"/>
    </xf>
    <xf numFmtId="10" fontId="23" fillId="3" borderId="7" xfId="4" applyNumberFormat="1" applyFont="1" applyFill="1" applyBorder="1" applyAlignment="1" applyProtection="1">
      <alignment horizontal="right" vertical="center" wrapText="1"/>
      <protection locked="0"/>
    </xf>
    <xf numFmtId="164" fontId="23" fillId="2" borderId="7" xfId="1" applyNumberFormat="1" applyFont="1" applyFill="1" applyBorder="1" applyAlignment="1" applyProtection="1">
      <alignment horizontal="right" vertical="center" wrapText="1"/>
    </xf>
    <xf numFmtId="164" fontId="23" fillId="3" borderId="7" xfId="1" applyNumberFormat="1" applyFont="1" applyFill="1" applyBorder="1" applyAlignment="1" applyProtection="1">
      <alignment horizontal="left" vertical="center" wrapText="1"/>
      <protection locked="0"/>
    </xf>
    <xf numFmtId="1" fontId="23" fillId="3" borderId="7" xfId="0" applyNumberFormat="1" applyFont="1" applyFill="1" applyBorder="1" applyAlignment="1" applyProtection="1">
      <alignment horizontal="center" vertical="center" wrapText="1"/>
      <protection locked="0"/>
    </xf>
    <xf numFmtId="164" fontId="23" fillId="3" borderId="1" xfId="0" applyNumberFormat="1" applyFont="1" applyFill="1" applyBorder="1" applyAlignment="1" applyProtection="1">
      <alignment horizontal="center" vertical="center" wrapText="1"/>
      <protection locked="0"/>
    </xf>
    <xf numFmtId="10" fontId="23" fillId="3" borderId="1" xfId="4" applyNumberFormat="1" applyFont="1" applyFill="1" applyBorder="1" applyAlignment="1" applyProtection="1">
      <alignment horizontal="right" vertical="center" wrapText="1"/>
      <protection locked="0"/>
    </xf>
    <xf numFmtId="164" fontId="23" fillId="2" borderId="1" xfId="1" applyNumberFormat="1" applyFont="1" applyFill="1" applyBorder="1" applyAlignment="1" applyProtection="1">
      <alignment horizontal="right" vertical="center" wrapText="1"/>
    </xf>
    <xf numFmtId="164" fontId="23" fillId="3" borderId="1" xfId="1" applyNumberFormat="1" applyFont="1" applyFill="1" applyBorder="1" applyAlignment="1" applyProtection="1">
      <alignment horizontal="left" vertical="center" wrapText="1"/>
      <protection locked="0"/>
    </xf>
    <xf numFmtId="164" fontId="33" fillId="0" borderId="17" xfId="0" applyNumberFormat="1" applyFont="1" applyBorder="1" applyAlignment="1" applyProtection="1">
      <alignment horizontal="right" vertical="center" wrapText="1"/>
      <protection locked="0"/>
    </xf>
    <xf numFmtId="10" fontId="23" fillId="3" borderId="17" xfId="4" applyNumberFormat="1" applyFont="1" applyFill="1" applyBorder="1" applyAlignment="1" applyProtection="1">
      <alignment horizontal="right" vertical="center" wrapText="1"/>
      <protection locked="0"/>
    </xf>
    <xf numFmtId="164" fontId="23" fillId="2" borderId="17" xfId="1" applyNumberFormat="1" applyFont="1" applyFill="1" applyBorder="1" applyAlignment="1" applyProtection="1">
      <alignment horizontal="right" vertical="center" wrapText="1"/>
    </xf>
    <xf numFmtId="164" fontId="23" fillId="3" borderId="9" xfId="1" applyNumberFormat="1" applyFont="1" applyFill="1" applyBorder="1" applyAlignment="1" applyProtection="1">
      <alignment horizontal="left" vertical="center" wrapText="1"/>
      <protection locked="0"/>
    </xf>
    <xf numFmtId="164" fontId="33" fillId="0" borderId="1" xfId="0" applyNumberFormat="1" applyFont="1" applyBorder="1" applyAlignment="1" applyProtection="1">
      <alignment horizontal="right" vertical="center" wrapText="1"/>
      <protection locked="0"/>
    </xf>
    <xf numFmtId="0" fontId="23" fillId="3" borderId="1" xfId="0" applyFont="1" applyFill="1" applyBorder="1" applyAlignment="1" applyProtection="1">
      <alignment vertical="center" wrapText="1"/>
      <protection locked="0"/>
    </xf>
    <xf numFmtId="10" fontId="33" fillId="3" borderId="1" xfId="4" applyNumberFormat="1" applyFont="1" applyFill="1" applyBorder="1" applyAlignment="1" applyProtection="1">
      <alignment horizontal="right" vertical="center" wrapText="1"/>
      <protection locked="0"/>
    </xf>
    <xf numFmtId="164" fontId="33" fillId="2" borderId="1" xfId="1" applyNumberFormat="1" applyFont="1" applyFill="1" applyBorder="1" applyAlignment="1" applyProtection="1">
      <alignment horizontal="right" vertical="center" wrapText="1"/>
    </xf>
    <xf numFmtId="164" fontId="33" fillId="3" borderId="1" xfId="1" applyNumberFormat="1" applyFont="1" applyFill="1" applyBorder="1" applyAlignment="1" applyProtection="1">
      <alignment horizontal="left" vertical="center" wrapText="1"/>
      <protection locked="0"/>
    </xf>
    <xf numFmtId="1" fontId="33" fillId="3" borderId="1" xfId="0" applyNumberFormat="1" applyFont="1" applyFill="1" applyBorder="1" applyAlignment="1" applyProtection="1">
      <alignment horizontal="center" vertical="center" wrapText="1"/>
      <protection locked="0"/>
    </xf>
    <xf numFmtId="0" fontId="23" fillId="0" borderId="0" xfId="0" applyFont="1" applyAlignment="1" applyProtection="1">
      <alignment horizontal="left" vertical="center" wrapText="1"/>
      <protection locked="0"/>
    </xf>
    <xf numFmtId="0" fontId="23" fillId="0" borderId="0" xfId="0" applyFont="1" applyAlignment="1" applyProtection="1">
      <alignment horizontal="center" vertical="center" wrapText="1"/>
      <protection locked="0"/>
    </xf>
    <xf numFmtId="164" fontId="23" fillId="0" borderId="0" xfId="0" applyNumberFormat="1" applyFont="1" applyAlignment="1" applyProtection="1">
      <alignment horizontal="center" vertical="center" wrapText="1"/>
      <protection locked="0"/>
    </xf>
    <xf numFmtId="2" fontId="23" fillId="0" borderId="0" xfId="0" applyNumberFormat="1" applyFont="1" applyAlignment="1" applyProtection="1">
      <alignment horizontal="right" vertical="center" wrapText="1"/>
      <protection locked="0"/>
    </xf>
    <xf numFmtId="164" fontId="23" fillId="0" borderId="0" xfId="0" applyNumberFormat="1" applyFont="1" applyAlignment="1" applyProtection="1">
      <alignment horizontal="right" vertical="center" wrapText="1"/>
      <protection locked="0"/>
    </xf>
    <xf numFmtId="1" fontId="23" fillId="0" borderId="0" xfId="0" applyNumberFormat="1" applyFont="1" applyAlignment="1" applyProtection="1">
      <alignment horizontal="center" vertical="center" wrapText="1"/>
      <protection locked="0"/>
    </xf>
    <xf numFmtId="0" fontId="30" fillId="2" borderId="35" xfId="0" applyFont="1" applyFill="1" applyBorder="1" applyAlignment="1">
      <alignment horizontal="left" vertical="center" wrapText="1"/>
    </xf>
    <xf numFmtId="2" fontId="30" fillId="2" borderId="33" xfId="0" applyNumberFormat="1" applyFont="1" applyFill="1" applyBorder="1" applyAlignment="1">
      <alignment horizontal="right" vertical="center" wrapText="1"/>
    </xf>
    <xf numFmtId="10" fontId="30" fillId="2" borderId="32" xfId="4" applyNumberFormat="1" applyFont="1" applyFill="1" applyBorder="1" applyAlignment="1">
      <alignment horizontal="right" vertical="center" wrapText="1"/>
    </xf>
    <xf numFmtId="164" fontId="30" fillId="2" borderId="33" xfId="1" applyNumberFormat="1" applyFont="1" applyFill="1" applyBorder="1" applyAlignment="1">
      <alignment horizontal="right" vertical="center" wrapText="1"/>
    </xf>
    <xf numFmtId="164" fontId="30" fillId="2" borderId="32" xfId="1" applyNumberFormat="1" applyFont="1" applyFill="1" applyBorder="1" applyAlignment="1">
      <alignment horizontal="left" vertical="center" wrapText="1"/>
    </xf>
    <xf numFmtId="0" fontId="30" fillId="2" borderId="29" xfId="0" applyFont="1" applyFill="1" applyBorder="1" applyAlignment="1">
      <alignment horizontal="left" vertical="center" wrapText="1"/>
    </xf>
    <xf numFmtId="0" fontId="30" fillId="2" borderId="33" xfId="0" applyFont="1" applyFill="1" applyBorder="1" applyAlignment="1">
      <alignment horizontal="left" vertical="center" wrapText="1"/>
    </xf>
    <xf numFmtId="0" fontId="30" fillId="2" borderId="28" xfId="0" applyFont="1" applyFill="1" applyBorder="1" applyAlignment="1">
      <alignment horizontal="left" vertical="center" wrapText="1"/>
    </xf>
    <xf numFmtId="0" fontId="33" fillId="3" borderId="6" xfId="0" applyFont="1" applyFill="1" applyBorder="1" applyAlignment="1" applyProtection="1">
      <alignment horizontal="left" vertical="center" wrapText="1"/>
      <protection locked="0"/>
    </xf>
    <xf numFmtId="0" fontId="33" fillId="3" borderId="6" xfId="0" applyFont="1" applyFill="1" applyBorder="1" applyAlignment="1" applyProtection="1">
      <alignment horizontal="center" vertical="center" wrapText="1"/>
      <protection locked="0"/>
    </xf>
    <xf numFmtId="164" fontId="33" fillId="3" borderId="7" xfId="0" applyNumberFormat="1" applyFont="1" applyFill="1" applyBorder="1" applyAlignment="1" applyProtection="1">
      <alignment horizontal="center" vertical="center" wrapText="1"/>
      <protection locked="0"/>
    </xf>
    <xf numFmtId="2" fontId="33" fillId="3" borderId="7" xfId="0" applyNumberFormat="1" applyFont="1" applyFill="1" applyBorder="1" applyAlignment="1" applyProtection="1">
      <alignment horizontal="right" vertical="center" wrapText="1"/>
      <protection locked="0"/>
    </xf>
    <xf numFmtId="164" fontId="33" fillId="2" borderId="4" xfId="0" applyNumberFormat="1" applyFont="1" applyFill="1" applyBorder="1" applyAlignment="1">
      <alignment horizontal="right" vertical="center" wrapText="1"/>
    </xf>
    <xf numFmtId="164" fontId="23" fillId="0" borderId="39" xfId="0" applyNumberFormat="1" applyFont="1" applyBorder="1" applyAlignment="1" applyProtection="1">
      <alignment horizontal="right" vertical="center" wrapText="1"/>
      <protection locked="0"/>
    </xf>
    <xf numFmtId="10" fontId="33" fillId="3" borderId="7" xfId="4" applyNumberFormat="1" applyFont="1" applyFill="1" applyBorder="1" applyAlignment="1" applyProtection="1">
      <alignment horizontal="right" vertical="center" wrapText="1"/>
      <protection locked="0"/>
    </xf>
    <xf numFmtId="164" fontId="33" fillId="2" borderId="7" xfId="1" applyNumberFormat="1" applyFont="1" applyFill="1" applyBorder="1" applyAlignment="1" applyProtection="1">
      <alignment horizontal="right" vertical="center" wrapText="1"/>
    </xf>
    <xf numFmtId="164" fontId="33" fillId="3" borderId="7" xfId="1" applyNumberFormat="1" applyFont="1" applyFill="1" applyBorder="1" applyAlignment="1" applyProtection="1">
      <alignment horizontal="left" vertical="center" wrapText="1"/>
      <protection locked="0"/>
    </xf>
    <xf numFmtId="1" fontId="33" fillId="3" borderId="53" xfId="0" applyNumberFormat="1" applyFont="1" applyFill="1" applyBorder="1" applyAlignment="1" applyProtection="1">
      <alignment horizontal="center" vertical="center" wrapText="1"/>
      <protection locked="0"/>
    </xf>
    <xf numFmtId="0" fontId="33" fillId="3" borderId="8" xfId="0" applyFont="1" applyFill="1" applyBorder="1" applyAlignment="1" applyProtection="1">
      <alignment horizontal="left" vertical="center" wrapText="1"/>
      <protection locked="0"/>
    </xf>
    <xf numFmtId="0" fontId="33" fillId="3" borderId="5" xfId="0" applyFont="1" applyFill="1" applyBorder="1" applyAlignment="1" applyProtection="1">
      <alignment horizontal="left" vertical="center" wrapText="1"/>
      <protection locked="0"/>
    </xf>
    <xf numFmtId="0" fontId="33" fillId="3" borderId="5" xfId="0" applyFont="1" applyFill="1" applyBorder="1" applyAlignment="1" applyProtection="1">
      <alignment horizontal="center" vertical="center" wrapText="1"/>
      <protection locked="0"/>
    </xf>
    <xf numFmtId="0" fontId="33" fillId="3" borderId="10" xfId="0" applyFont="1" applyFill="1" applyBorder="1" applyAlignment="1" applyProtection="1">
      <alignment horizontal="left" vertical="center" wrapText="1"/>
      <protection locked="0"/>
    </xf>
    <xf numFmtId="1" fontId="33" fillId="3" borderId="6" xfId="0" applyNumberFormat="1" applyFont="1" applyFill="1" applyBorder="1" applyAlignment="1" applyProtection="1">
      <alignment horizontal="center" vertical="center" wrapText="1"/>
      <protection locked="0"/>
    </xf>
    <xf numFmtId="0" fontId="33" fillId="3" borderId="1" xfId="0" applyFont="1" applyFill="1" applyBorder="1" applyAlignment="1" applyProtection="1">
      <alignment horizontal="left" vertical="center" wrapText="1"/>
      <protection locked="0"/>
    </xf>
    <xf numFmtId="1" fontId="23" fillId="3" borderId="55" xfId="0" applyNumberFormat="1" applyFont="1" applyFill="1" applyBorder="1" applyAlignment="1" applyProtection="1">
      <alignment horizontal="center" vertical="center" wrapText="1"/>
      <protection locked="0"/>
    </xf>
    <xf numFmtId="1" fontId="33" fillId="3" borderId="55" xfId="0" applyNumberFormat="1" applyFont="1" applyFill="1" applyBorder="1" applyAlignment="1" applyProtection="1">
      <alignment horizontal="center" vertical="center" wrapText="1"/>
      <protection locked="0"/>
    </xf>
    <xf numFmtId="0" fontId="33" fillId="3" borderId="3" xfId="0" applyFont="1" applyFill="1" applyBorder="1" applyAlignment="1" applyProtection="1">
      <alignment horizontal="left" vertical="center" wrapText="1"/>
      <protection locked="0"/>
    </xf>
    <xf numFmtId="164" fontId="23" fillId="3" borderId="17" xfId="0" applyNumberFormat="1" applyFont="1" applyFill="1" applyBorder="1" applyAlignment="1" applyProtection="1">
      <alignment horizontal="center" vertical="center" wrapText="1"/>
      <protection locked="0"/>
    </xf>
    <xf numFmtId="2" fontId="23" fillId="3" borderId="17" xfId="0" applyNumberFormat="1" applyFont="1" applyFill="1" applyBorder="1" applyAlignment="1" applyProtection="1">
      <alignment horizontal="right" vertical="center" wrapText="1"/>
      <protection locked="0"/>
    </xf>
    <xf numFmtId="1" fontId="23" fillId="3" borderId="56" xfId="0" applyNumberFormat="1" applyFont="1" applyFill="1" applyBorder="1" applyAlignment="1" applyProtection="1">
      <alignment horizontal="center" vertical="center" wrapText="1"/>
      <protection locked="0"/>
    </xf>
    <xf numFmtId="10" fontId="23" fillId="3" borderId="3" xfId="4" applyNumberFormat="1" applyFont="1" applyFill="1" applyBorder="1" applyAlignment="1" applyProtection="1">
      <alignment horizontal="right" vertical="center" wrapText="1"/>
      <protection locked="0"/>
    </xf>
    <xf numFmtId="164" fontId="23" fillId="2" borderId="3" xfId="1" applyNumberFormat="1" applyFont="1" applyFill="1" applyBorder="1" applyAlignment="1" applyProtection="1">
      <alignment horizontal="right" vertical="center" wrapText="1"/>
    </xf>
    <xf numFmtId="0" fontId="27" fillId="5" borderId="16" xfId="0" applyFont="1" applyFill="1" applyBorder="1" applyAlignment="1">
      <alignment horizontal="center" vertical="center" wrapText="1"/>
    </xf>
    <xf numFmtId="0" fontId="30" fillId="2" borderId="15" xfId="0" applyFont="1" applyFill="1" applyBorder="1" applyAlignment="1">
      <alignment horizontal="center" vertical="center" wrapText="1"/>
    </xf>
    <xf numFmtId="2" fontId="30" fillId="2" borderId="15" xfId="0" applyNumberFormat="1" applyFont="1" applyFill="1" applyBorder="1" applyAlignment="1">
      <alignment horizontal="right" vertical="center" wrapText="1"/>
    </xf>
    <xf numFmtId="165" fontId="30" fillId="2" borderId="15" xfId="0" applyNumberFormat="1" applyFont="1" applyFill="1" applyBorder="1" applyAlignment="1">
      <alignment horizontal="right" vertical="center" wrapText="1"/>
    </xf>
    <xf numFmtId="10" fontId="30" fillId="2" borderId="15" xfId="4" applyNumberFormat="1" applyFont="1" applyFill="1" applyBorder="1" applyAlignment="1" applyProtection="1">
      <alignment horizontal="right" vertical="center" wrapText="1"/>
    </xf>
    <xf numFmtId="164" fontId="30" fillId="2" borderId="15" xfId="0" applyNumberFormat="1" applyFont="1" applyFill="1" applyBorder="1" applyAlignment="1">
      <alignment horizontal="left" vertical="center" wrapText="1"/>
    </xf>
    <xf numFmtId="0" fontId="33" fillId="3" borderId="7" xfId="0" applyFont="1" applyFill="1" applyBorder="1" applyAlignment="1" applyProtection="1">
      <alignment horizontal="left" vertical="center" wrapText="1"/>
      <protection locked="0"/>
    </xf>
    <xf numFmtId="0" fontId="33" fillId="3" borderId="7" xfId="0" applyFont="1" applyFill="1" applyBorder="1" applyAlignment="1" applyProtection="1">
      <alignment horizontal="center" vertical="center" wrapText="1"/>
      <protection locked="0"/>
    </xf>
    <xf numFmtId="164" fontId="33" fillId="3" borderId="7" xfId="0" applyNumberFormat="1" applyFont="1" applyFill="1" applyBorder="1" applyAlignment="1" applyProtection="1">
      <alignment horizontal="left" vertical="center" wrapText="1"/>
      <protection locked="0"/>
    </xf>
    <xf numFmtId="1" fontId="33" fillId="3" borderId="7" xfId="0" applyNumberFormat="1" applyFont="1" applyFill="1" applyBorder="1" applyAlignment="1" applyProtection="1">
      <alignment horizontal="center" vertical="center" wrapText="1"/>
      <protection locked="0"/>
    </xf>
    <xf numFmtId="0" fontId="33" fillId="3" borderId="1" xfId="0" applyFont="1" applyFill="1" applyBorder="1" applyAlignment="1" applyProtection="1">
      <alignment horizontal="center" vertical="center" wrapText="1"/>
      <protection locked="0"/>
    </xf>
    <xf numFmtId="164" fontId="33" fillId="3" borderId="1" xfId="0" applyNumberFormat="1" applyFont="1" applyFill="1" applyBorder="1" applyAlignment="1" applyProtection="1">
      <alignment horizontal="center" vertical="center" wrapText="1"/>
      <protection locked="0"/>
    </xf>
    <xf numFmtId="2" fontId="33" fillId="3" borderId="1" xfId="0" applyNumberFormat="1" applyFont="1" applyFill="1" applyBorder="1" applyAlignment="1" applyProtection="1">
      <alignment horizontal="right" vertical="center" wrapText="1"/>
      <protection locked="0"/>
    </xf>
    <xf numFmtId="164" fontId="33" fillId="3" borderId="1" xfId="0" applyNumberFormat="1" applyFont="1" applyFill="1" applyBorder="1" applyAlignment="1" applyProtection="1">
      <alignment horizontal="left" vertical="center" wrapText="1"/>
      <protection locked="0"/>
    </xf>
    <xf numFmtId="164" fontId="23" fillId="3" borderId="1" xfId="0" applyNumberFormat="1" applyFont="1" applyFill="1" applyBorder="1" applyAlignment="1" applyProtection="1">
      <alignment horizontal="left" vertical="center" wrapText="1"/>
      <protection locked="0"/>
    </xf>
    <xf numFmtId="0" fontId="27" fillId="5" borderId="31" xfId="0" applyFont="1" applyFill="1" applyBorder="1" applyAlignment="1">
      <alignment horizontal="center" vertical="center" wrapText="1"/>
    </xf>
    <xf numFmtId="167" fontId="27" fillId="5" borderId="15" xfId="1" applyNumberFormat="1" applyFont="1" applyFill="1" applyBorder="1" applyAlignment="1" applyProtection="1">
      <alignment horizontal="center" vertical="center" wrapText="1"/>
    </xf>
    <xf numFmtId="0" fontId="30" fillId="2" borderId="22" xfId="0" applyFont="1" applyFill="1" applyBorder="1" applyAlignment="1">
      <alignment horizontal="left" vertical="center" wrapText="1"/>
    </xf>
    <xf numFmtId="9" fontId="30" fillId="2" borderId="15" xfId="4" applyFont="1" applyFill="1" applyBorder="1" applyAlignment="1" applyProtection="1">
      <alignment horizontal="right" vertical="center" wrapText="1"/>
    </xf>
    <xf numFmtId="0" fontId="30" fillId="2" borderId="16" xfId="0" applyFont="1" applyFill="1" applyBorder="1" applyAlignment="1">
      <alignment horizontal="left" vertical="center" wrapText="1"/>
    </xf>
    <xf numFmtId="9" fontId="33" fillId="3" borderId="7" xfId="4" applyFont="1" applyFill="1" applyBorder="1" applyAlignment="1" applyProtection="1">
      <alignment horizontal="right" vertical="center" wrapText="1"/>
      <protection locked="0"/>
    </xf>
    <xf numFmtId="9" fontId="33" fillId="3" borderId="1" xfId="4" applyFont="1" applyFill="1" applyBorder="1" applyAlignment="1" applyProtection="1">
      <alignment horizontal="right" vertical="center" wrapText="1"/>
      <protection locked="0"/>
    </xf>
    <xf numFmtId="164" fontId="33" fillId="0" borderId="1" xfId="0" applyNumberFormat="1" applyFont="1" applyBorder="1" applyAlignment="1" applyProtection="1">
      <alignment horizontal="left" vertical="center" wrapText="1"/>
      <protection locked="0"/>
    </xf>
    <xf numFmtId="9" fontId="23" fillId="3" borderId="1" xfId="4" applyFont="1" applyFill="1" applyBorder="1" applyAlignment="1" applyProtection="1">
      <alignment horizontal="right" vertical="center" wrapText="1"/>
      <protection locked="0"/>
    </xf>
    <xf numFmtId="0" fontId="33" fillId="3" borderId="17" xfId="0" applyFont="1" applyFill="1" applyBorder="1" applyAlignment="1" applyProtection="1">
      <alignment horizontal="center" vertical="center" wrapText="1"/>
      <protection locked="0"/>
    </xf>
    <xf numFmtId="164" fontId="33" fillId="3" borderId="17" xfId="0" applyNumberFormat="1" applyFont="1" applyFill="1" applyBorder="1" applyAlignment="1" applyProtection="1">
      <alignment horizontal="center" vertical="center" wrapText="1"/>
      <protection locked="0"/>
    </xf>
    <xf numFmtId="2" fontId="33" fillId="3" borderId="17" xfId="0" applyNumberFormat="1" applyFont="1" applyFill="1" applyBorder="1" applyAlignment="1" applyProtection="1">
      <alignment horizontal="right" vertical="center" wrapText="1"/>
      <protection locked="0"/>
    </xf>
    <xf numFmtId="164" fontId="33" fillId="2" borderId="17" xfId="0" applyNumberFormat="1" applyFont="1" applyFill="1" applyBorder="1" applyAlignment="1">
      <alignment horizontal="right" vertical="center" wrapText="1"/>
    </xf>
    <xf numFmtId="9" fontId="33" fillId="3" borderId="17" xfId="4" applyFont="1" applyFill="1" applyBorder="1" applyAlignment="1" applyProtection="1">
      <alignment horizontal="right" vertical="center" wrapText="1"/>
      <protection locked="0"/>
    </xf>
    <xf numFmtId="164" fontId="33" fillId="0" borderId="17" xfId="0" applyNumberFormat="1" applyFont="1" applyBorder="1" applyAlignment="1" applyProtection="1">
      <alignment horizontal="left" vertical="center" wrapText="1"/>
      <protection locked="0"/>
    </xf>
    <xf numFmtId="1" fontId="33" fillId="3" borderId="17" xfId="0" applyNumberFormat="1" applyFont="1" applyFill="1" applyBorder="1" applyAlignment="1" applyProtection="1">
      <alignment horizontal="center" vertical="center" wrapText="1"/>
      <protection locked="0"/>
    </xf>
    <xf numFmtId="0" fontId="33" fillId="3" borderId="17" xfId="0" applyFont="1" applyFill="1" applyBorder="1" applyAlignment="1" applyProtection="1">
      <alignment horizontal="left" vertical="center" wrapText="1"/>
      <protection locked="0"/>
    </xf>
    <xf numFmtId="0" fontId="33" fillId="3" borderId="9" xfId="0" applyFont="1" applyFill="1" applyBorder="1" applyAlignment="1" applyProtection="1">
      <alignment horizontal="left" vertical="center" wrapText="1"/>
      <protection locked="0"/>
    </xf>
    <xf numFmtId="164" fontId="33" fillId="0" borderId="0" xfId="0" applyNumberFormat="1" applyFont="1" applyAlignment="1" applyProtection="1">
      <alignment horizontal="right" vertical="center" wrapText="1"/>
      <protection locked="0"/>
    </xf>
    <xf numFmtId="164" fontId="33" fillId="0" borderId="0" xfId="0" applyNumberFormat="1" applyFont="1" applyAlignment="1">
      <alignment horizontal="right" vertical="center" wrapText="1"/>
    </xf>
    <xf numFmtId="164" fontId="27" fillId="5" borderId="43" xfId="0" applyNumberFormat="1" applyFont="1" applyFill="1" applyBorder="1" applyAlignment="1">
      <alignment horizontal="center" vertical="center" wrapText="1"/>
    </xf>
    <xf numFmtId="167" fontId="27" fillId="5" borderId="48" xfId="1" applyNumberFormat="1" applyFont="1" applyFill="1" applyBorder="1" applyAlignment="1" applyProtection="1">
      <alignment horizontal="center" vertical="center" wrapText="1"/>
    </xf>
    <xf numFmtId="0" fontId="30" fillId="2" borderId="7" xfId="0" applyFont="1" applyFill="1" applyBorder="1" applyAlignment="1">
      <alignment horizontal="left" vertical="center" wrapText="1"/>
    </xf>
    <xf numFmtId="0" fontId="30" fillId="2" borderId="7" xfId="0" applyFont="1" applyFill="1" applyBorder="1" applyAlignment="1">
      <alignment horizontal="center" vertical="center" wrapText="1"/>
    </xf>
    <xf numFmtId="0" fontId="30" fillId="2" borderId="7" xfId="0" applyFont="1" applyFill="1" applyBorder="1" applyAlignment="1">
      <alignment horizontal="right" vertical="center" wrapText="1"/>
    </xf>
    <xf numFmtId="0" fontId="30" fillId="2" borderId="8" xfId="0" applyFont="1" applyFill="1" applyBorder="1" applyAlignment="1">
      <alignment horizontal="left" vertical="center" wrapText="1"/>
    </xf>
    <xf numFmtId="167" fontId="23" fillId="2" borderId="8" xfId="1" applyNumberFormat="1" applyFont="1" applyFill="1" applyBorder="1" applyAlignment="1" applyProtection="1">
      <alignment horizontal="left" vertical="center" wrapText="1"/>
    </xf>
    <xf numFmtId="0" fontId="30" fillId="2" borderId="23" xfId="0" applyFont="1" applyFill="1" applyBorder="1" applyAlignment="1">
      <alignment horizontal="right" vertical="center" wrapText="1"/>
    </xf>
    <xf numFmtId="10" fontId="33" fillId="3" borderId="8" xfId="4" applyNumberFormat="1" applyFont="1" applyFill="1" applyBorder="1" applyAlignment="1" applyProtection="1">
      <alignment horizontal="right" vertical="center" wrapText="1"/>
      <protection locked="0"/>
    </xf>
    <xf numFmtId="164" fontId="33" fillId="0" borderId="1" xfId="0" applyNumberFormat="1" applyFont="1" applyBorder="1" applyAlignment="1">
      <alignment horizontal="left" vertical="center" wrapText="1"/>
    </xf>
    <xf numFmtId="1" fontId="33" fillId="3" borderId="1" xfId="0" applyNumberFormat="1" applyFont="1" applyFill="1" applyBorder="1" applyAlignment="1">
      <alignment horizontal="center" vertical="center" wrapText="1"/>
    </xf>
    <xf numFmtId="0" fontId="33" fillId="3" borderId="1" xfId="0" applyFont="1" applyFill="1" applyBorder="1" applyAlignment="1">
      <alignment horizontal="left" vertical="center" wrapText="1"/>
    </xf>
    <xf numFmtId="2" fontId="33" fillId="3" borderId="3" xfId="0" applyNumberFormat="1" applyFont="1" applyFill="1" applyBorder="1" applyAlignment="1" applyProtection="1">
      <alignment horizontal="right" vertical="center" wrapText="1"/>
      <protection locked="0"/>
    </xf>
    <xf numFmtId="10" fontId="33" fillId="3" borderId="3" xfId="4" applyNumberFormat="1" applyFont="1" applyFill="1" applyBorder="1" applyAlignment="1" applyProtection="1">
      <alignment horizontal="right" vertical="center" wrapText="1"/>
      <protection locked="0"/>
    </xf>
    <xf numFmtId="0" fontId="33" fillId="3" borderId="14" xfId="0" applyFont="1" applyFill="1" applyBorder="1" applyAlignment="1" applyProtection="1">
      <alignment horizontal="left" vertical="center" wrapText="1"/>
      <protection locked="0"/>
    </xf>
    <xf numFmtId="1" fontId="23" fillId="3" borderId="1" xfId="0" applyNumberFormat="1" applyFont="1" applyFill="1" applyBorder="1" applyAlignment="1">
      <alignment horizontal="center" vertical="center" wrapText="1"/>
    </xf>
    <xf numFmtId="0" fontId="23" fillId="3" borderId="1" xfId="0" applyFont="1" applyFill="1" applyBorder="1" applyAlignment="1">
      <alignment horizontal="left" vertical="center" wrapText="1"/>
    </xf>
    <xf numFmtId="0" fontId="33" fillId="3" borderId="14" xfId="0" applyFont="1" applyFill="1" applyBorder="1" applyAlignment="1" applyProtection="1">
      <alignment horizontal="center" vertical="center" wrapText="1"/>
      <protection locked="0"/>
    </xf>
    <xf numFmtId="164" fontId="23" fillId="3" borderId="0" xfId="0" applyNumberFormat="1" applyFont="1" applyFill="1" applyAlignment="1" applyProtection="1">
      <alignment horizontal="center" vertical="center" wrapText="1"/>
      <protection locked="0"/>
    </xf>
    <xf numFmtId="2" fontId="23" fillId="3" borderId="0" xfId="0" applyNumberFormat="1" applyFont="1" applyFill="1" applyAlignment="1" applyProtection="1">
      <alignment horizontal="right" vertical="center" wrapText="1"/>
      <protection locked="0"/>
    </xf>
    <xf numFmtId="164" fontId="30" fillId="2" borderId="39" xfId="0" applyNumberFormat="1" applyFont="1" applyFill="1" applyBorder="1" applyAlignment="1">
      <alignment horizontal="center" vertical="center" wrapText="1"/>
    </xf>
    <xf numFmtId="2" fontId="30" fillId="2" borderId="39" xfId="4" applyNumberFormat="1" applyFont="1" applyFill="1" applyBorder="1" applyAlignment="1" applyProtection="1">
      <alignment horizontal="right" vertical="center" wrapText="1"/>
    </xf>
    <xf numFmtId="164" fontId="30" fillId="2" borderId="39" xfId="4" applyNumberFormat="1" applyFont="1" applyFill="1" applyBorder="1" applyAlignment="1" applyProtection="1">
      <alignment horizontal="right" vertical="center" wrapText="1"/>
    </xf>
    <xf numFmtId="0" fontId="30" fillId="2" borderId="47" xfId="0" applyFont="1" applyFill="1" applyBorder="1" applyAlignment="1">
      <alignment vertical="center" wrapText="1"/>
    </xf>
    <xf numFmtId="164" fontId="30" fillId="2" borderId="23" xfId="0" applyNumberFormat="1" applyFont="1" applyFill="1" applyBorder="1" applyAlignment="1">
      <alignment horizontal="center" vertical="center" wrapText="1"/>
    </xf>
    <xf numFmtId="2" fontId="30" fillId="2" borderId="23" xfId="4" applyNumberFormat="1" applyFont="1" applyFill="1" applyBorder="1" applyAlignment="1" applyProtection="1">
      <alignment horizontal="right" vertical="center" wrapText="1"/>
    </xf>
    <xf numFmtId="164" fontId="30" fillId="2" borderId="23" xfId="4" applyNumberFormat="1" applyFont="1" applyFill="1" applyBorder="1" applyAlignment="1" applyProtection="1">
      <alignment horizontal="right" vertical="center" wrapText="1"/>
    </xf>
    <xf numFmtId="0" fontId="30" fillId="2" borderId="23" xfId="0" applyFont="1" applyFill="1" applyBorder="1" applyAlignment="1">
      <alignment vertical="center" wrapText="1"/>
    </xf>
    <xf numFmtId="0" fontId="30" fillId="2" borderId="24" xfId="0" applyFont="1" applyFill="1" applyBorder="1" applyAlignment="1">
      <alignment vertical="center" wrapText="1"/>
    </xf>
    <xf numFmtId="0" fontId="33" fillId="3" borderId="58" xfId="0" applyFont="1" applyFill="1" applyBorder="1" applyAlignment="1" applyProtection="1">
      <alignment horizontal="left" vertical="center" wrapText="1"/>
      <protection locked="0"/>
    </xf>
    <xf numFmtId="0" fontId="33" fillId="3" borderId="11" xfId="0" applyFont="1" applyFill="1" applyBorder="1" applyAlignment="1" applyProtection="1">
      <alignment horizontal="left" vertical="center" wrapText="1"/>
      <protection locked="0"/>
    </xf>
    <xf numFmtId="1" fontId="33" fillId="3" borderId="46" xfId="0" applyNumberFormat="1" applyFont="1" applyFill="1" applyBorder="1" applyAlignment="1" applyProtection="1">
      <alignment horizontal="center" vertical="center" wrapText="1"/>
      <protection locked="0"/>
    </xf>
    <xf numFmtId="1" fontId="33" fillId="3" borderId="5" xfId="0" applyNumberFormat="1" applyFont="1" applyFill="1" applyBorder="1" applyAlignment="1" applyProtection="1">
      <alignment horizontal="center" vertical="center" wrapText="1"/>
      <protection locked="0"/>
    </xf>
    <xf numFmtId="1" fontId="33" fillId="3" borderId="14" xfId="0" applyNumberFormat="1" applyFont="1" applyFill="1" applyBorder="1" applyAlignment="1" applyProtection="1">
      <alignment horizontal="center" vertical="center" wrapText="1"/>
      <protection locked="0"/>
    </xf>
    <xf numFmtId="0" fontId="33" fillId="3" borderId="59" xfId="0" applyFont="1" applyFill="1" applyBorder="1" applyAlignment="1" applyProtection="1">
      <alignment horizontal="left" vertical="center" wrapText="1"/>
      <protection locked="0"/>
    </xf>
    <xf numFmtId="0" fontId="23" fillId="3" borderId="12" xfId="0" applyFont="1" applyFill="1" applyBorder="1" applyAlignment="1" applyProtection="1">
      <alignment horizontal="left" vertical="center" wrapText="1"/>
      <protection locked="0"/>
    </xf>
    <xf numFmtId="165" fontId="16" fillId="5" borderId="15" xfId="0" applyNumberFormat="1" applyFont="1" applyFill="1" applyBorder="1" applyAlignment="1">
      <alignment horizontal="center" vertical="center" wrapText="1"/>
    </xf>
    <xf numFmtId="10" fontId="33" fillId="0" borderId="1" xfId="4" applyNumberFormat="1" applyFont="1" applyBorder="1" applyAlignment="1" applyProtection="1">
      <alignment horizontal="right" vertical="center" wrapText="1"/>
      <protection locked="0"/>
    </xf>
    <xf numFmtId="164" fontId="33" fillId="0" borderId="1" xfId="0" applyNumberFormat="1" applyFont="1" applyBorder="1" applyAlignment="1" applyProtection="1">
      <alignment vertical="center" wrapText="1"/>
      <protection locked="0"/>
    </xf>
    <xf numFmtId="10" fontId="33" fillId="0" borderId="1" xfId="4" applyNumberFormat="1" applyFont="1" applyFill="1" applyBorder="1" applyAlignment="1" applyProtection="1">
      <alignment horizontal="right" vertical="center" wrapText="1"/>
      <protection locked="0"/>
    </xf>
    <xf numFmtId="164" fontId="23" fillId="0" borderId="31" xfId="0" applyNumberFormat="1" applyFont="1" applyBorder="1" applyAlignment="1" applyProtection="1">
      <alignment horizontal="right" vertical="top" wrapText="1"/>
      <protection locked="0"/>
    </xf>
    <xf numFmtId="167" fontId="27" fillId="5" borderId="48" xfId="1" applyNumberFormat="1" applyFont="1" applyFill="1" applyBorder="1" applyAlignment="1">
      <alignment horizontal="center" vertical="center" wrapText="1"/>
    </xf>
    <xf numFmtId="164" fontId="30" fillId="2" borderId="32" xfId="4" applyNumberFormat="1" applyFont="1" applyFill="1" applyBorder="1" applyAlignment="1">
      <alignment vertical="center" wrapText="1"/>
    </xf>
    <xf numFmtId="164" fontId="30" fillId="2" borderId="32" xfId="4" applyNumberFormat="1" applyFont="1" applyFill="1" applyBorder="1" applyAlignment="1">
      <alignment horizontal="right" vertical="center" wrapText="1"/>
    </xf>
    <xf numFmtId="164" fontId="30" fillId="2" borderId="32" xfId="4" applyNumberFormat="1" applyFont="1" applyFill="1" applyBorder="1" applyAlignment="1">
      <alignment horizontal="left" vertical="center" wrapText="1"/>
    </xf>
    <xf numFmtId="0" fontId="30" fillId="2" borderId="32" xfId="4" applyNumberFormat="1" applyFont="1" applyFill="1" applyBorder="1" applyAlignment="1">
      <alignment horizontal="left" vertical="center" wrapText="1"/>
    </xf>
    <xf numFmtId="164" fontId="33" fillId="0" borderId="7" xfId="0" applyNumberFormat="1" applyFont="1" applyBorder="1" applyAlignment="1" applyProtection="1">
      <alignment horizontal="right" vertical="center" wrapText="1"/>
      <protection locked="0"/>
    </xf>
    <xf numFmtId="10" fontId="33" fillId="0" borderId="7" xfId="4" applyNumberFormat="1" applyFont="1" applyBorder="1" applyAlignment="1" applyProtection="1">
      <alignment horizontal="right" vertical="center" wrapText="1"/>
      <protection locked="0"/>
    </xf>
    <xf numFmtId="164" fontId="33" fillId="2" borderId="7" xfId="4" applyNumberFormat="1" applyFont="1" applyFill="1" applyBorder="1" applyAlignment="1">
      <alignment horizontal="right" vertical="center" wrapText="1"/>
    </xf>
    <xf numFmtId="164" fontId="33" fillId="0" borderId="7" xfId="4" applyNumberFormat="1" applyFont="1" applyFill="1" applyBorder="1" applyAlignment="1">
      <alignment horizontal="left" vertical="center" wrapText="1"/>
    </xf>
    <xf numFmtId="164" fontId="33" fillId="2" borderId="1" xfId="4" applyNumberFormat="1" applyFont="1" applyFill="1" applyBorder="1" applyAlignment="1">
      <alignment horizontal="right" vertical="center" wrapText="1"/>
    </xf>
    <xf numFmtId="164" fontId="33" fillId="0" borderId="1" xfId="4" applyNumberFormat="1" applyFont="1" applyFill="1" applyBorder="1" applyAlignment="1">
      <alignment horizontal="left" vertical="center" wrapText="1"/>
    </xf>
    <xf numFmtId="0" fontId="36" fillId="0" borderId="0" xfId="0" applyFont="1" applyAlignment="1">
      <alignment horizontal="left" wrapText="1"/>
    </xf>
    <xf numFmtId="0" fontId="36" fillId="0" borderId="0" xfId="0" applyFont="1" applyAlignment="1" applyProtection="1">
      <alignment wrapText="1"/>
      <protection locked="0"/>
    </xf>
    <xf numFmtId="0" fontId="23" fillId="0" borderId="0" xfId="0" applyFont="1" applyAlignment="1" applyProtection="1">
      <alignment wrapText="1"/>
      <protection locked="0"/>
    </xf>
    <xf numFmtId="0" fontId="27" fillId="0" borderId="18" xfId="0" applyFont="1" applyBorder="1" applyAlignment="1">
      <alignment horizontal="center" vertical="center" wrapText="1"/>
    </xf>
    <xf numFmtId="49" fontId="17" fillId="0" borderId="31" xfId="0" applyNumberFormat="1" applyFont="1" applyBorder="1" applyAlignment="1">
      <alignment horizontal="center" vertical="center" wrapText="1"/>
    </xf>
    <xf numFmtId="49" fontId="17" fillId="0" borderId="0" xfId="0" applyNumberFormat="1" applyFont="1" applyAlignment="1">
      <alignment horizontal="center" vertical="top" wrapText="1"/>
    </xf>
    <xf numFmtId="0" fontId="17" fillId="0" borderId="0" xfId="0" applyFont="1" applyAlignment="1">
      <alignment horizontal="center" wrapText="1"/>
    </xf>
    <xf numFmtId="0" fontId="27" fillId="5" borderId="54" xfId="0" applyFont="1" applyFill="1" applyBorder="1" applyAlignment="1">
      <alignment horizontal="center" vertical="center" wrapText="1"/>
    </xf>
    <xf numFmtId="49" fontId="27" fillId="5" borderId="15" xfId="0" applyNumberFormat="1" applyFont="1" applyFill="1" applyBorder="1" applyAlignment="1">
      <alignment horizontal="center" vertical="center" wrapText="1"/>
    </xf>
    <xf numFmtId="9" fontId="27" fillId="5" borderId="15" xfId="4" applyFont="1" applyFill="1" applyBorder="1" applyAlignment="1">
      <alignment horizontal="center" vertical="center" wrapText="1"/>
    </xf>
    <xf numFmtId="9" fontId="27" fillId="5" borderId="22" xfId="4" applyFont="1" applyFill="1" applyBorder="1" applyAlignment="1">
      <alignment horizontal="center" vertical="center" wrapText="1"/>
    </xf>
    <xf numFmtId="0" fontId="30" fillId="4" borderId="26" xfId="0" applyFont="1" applyFill="1" applyBorder="1" applyAlignment="1">
      <alignment horizontal="left" vertical="center" wrapText="1"/>
    </xf>
    <xf numFmtId="166" fontId="30" fillId="2" borderId="32" xfId="4" applyNumberFormat="1" applyFont="1" applyFill="1" applyBorder="1" applyAlignment="1">
      <alignment horizontal="left" vertical="center" wrapText="1"/>
    </xf>
    <xf numFmtId="10" fontId="30" fillId="2" borderId="32" xfId="4" applyNumberFormat="1" applyFont="1" applyFill="1" applyBorder="1" applyAlignment="1" applyProtection="1">
      <alignment horizontal="right" vertical="center" wrapText="1"/>
    </xf>
    <xf numFmtId="164" fontId="30" fillId="2" borderId="33" xfId="0" applyNumberFormat="1" applyFont="1" applyFill="1" applyBorder="1" applyAlignment="1">
      <alignment horizontal="right" vertical="center" wrapText="1"/>
    </xf>
    <xf numFmtId="0" fontId="23" fillId="4" borderId="7" xfId="0" applyFont="1" applyFill="1" applyBorder="1" applyAlignment="1">
      <alignment horizontal="left" vertical="center" wrapText="1"/>
    </xf>
    <xf numFmtId="10" fontId="23" fillId="3" borderId="1" xfId="1" applyNumberFormat="1" applyFont="1" applyFill="1" applyBorder="1" applyAlignment="1" applyProtection="1">
      <alignment horizontal="right" vertical="center" wrapText="1"/>
      <protection locked="0"/>
    </xf>
    <xf numFmtId="164" fontId="23" fillId="2" borderId="1" xfId="4" applyNumberFormat="1" applyFont="1" applyFill="1" applyBorder="1" applyAlignment="1">
      <alignment horizontal="right" vertical="center" wrapText="1"/>
    </xf>
    <xf numFmtId="165" fontId="23" fillId="0" borderId="3" xfId="1" applyNumberFormat="1" applyFont="1" applyBorder="1" applyAlignment="1" applyProtection="1">
      <alignment horizontal="left" vertical="center" wrapText="1"/>
      <protection locked="0"/>
    </xf>
    <xf numFmtId="10" fontId="33" fillId="2" borderId="7" xfId="4" applyNumberFormat="1" applyFont="1" applyFill="1" applyBorder="1" applyAlignment="1" applyProtection="1">
      <alignment horizontal="right" vertical="center" wrapText="1"/>
    </xf>
    <xf numFmtId="164" fontId="33" fillId="2" borderId="0" xfId="0" applyNumberFormat="1" applyFont="1" applyFill="1" applyAlignment="1">
      <alignment horizontal="right" vertical="center" wrapText="1"/>
    </xf>
    <xf numFmtId="0" fontId="23" fillId="4" borderId="10" xfId="0" applyFont="1" applyFill="1" applyBorder="1" applyAlignment="1">
      <alignment horizontal="left" vertical="center" wrapText="1"/>
    </xf>
    <xf numFmtId="164" fontId="23" fillId="0" borderId="6" xfId="1" applyNumberFormat="1" applyFont="1" applyBorder="1" applyAlignment="1" applyProtection="1">
      <alignment horizontal="right" vertical="center" wrapText="1"/>
      <protection locked="0"/>
    </xf>
    <xf numFmtId="10" fontId="23" fillId="3" borderId="7" xfId="1" applyNumberFormat="1" applyFont="1" applyFill="1" applyBorder="1" applyAlignment="1" applyProtection="1">
      <alignment horizontal="right" vertical="center" wrapText="1"/>
      <protection locked="0"/>
    </xf>
    <xf numFmtId="165" fontId="23" fillId="0" borderId="3" xfId="1" applyNumberFormat="1" applyFont="1" applyFill="1" applyBorder="1" applyAlignment="1" applyProtection="1">
      <alignment horizontal="left" vertical="center" wrapText="1"/>
      <protection locked="0"/>
    </xf>
    <xf numFmtId="10" fontId="33" fillId="2" borderId="1" xfId="4" applyNumberFormat="1" applyFont="1" applyFill="1" applyBorder="1" applyAlignment="1" applyProtection="1">
      <alignment horizontal="right" vertical="center" wrapText="1"/>
    </xf>
    <xf numFmtId="164" fontId="33" fillId="2" borderId="14" xfId="0" applyNumberFormat="1" applyFont="1" applyFill="1" applyBorder="1" applyAlignment="1">
      <alignment horizontal="right" vertical="center" wrapText="1"/>
    </xf>
    <xf numFmtId="0" fontId="23" fillId="4" borderId="2" xfId="0" applyFont="1" applyFill="1" applyBorder="1" applyAlignment="1">
      <alignment horizontal="left" vertical="center" wrapText="1"/>
    </xf>
    <xf numFmtId="164" fontId="23" fillId="0" borderId="5" xfId="1" applyNumberFormat="1" applyFont="1" applyBorder="1" applyAlignment="1" applyProtection="1">
      <alignment horizontal="right" vertical="center" wrapText="1"/>
      <protection locked="0"/>
    </xf>
    <xf numFmtId="164" fontId="23" fillId="0" borderId="14" xfId="1" applyNumberFormat="1" applyFont="1" applyBorder="1" applyAlignment="1" applyProtection="1">
      <alignment horizontal="right" vertical="center" wrapText="1"/>
      <protection locked="0"/>
    </xf>
    <xf numFmtId="164" fontId="23" fillId="2" borderId="17" xfId="4" applyNumberFormat="1" applyFont="1" applyFill="1" applyBorder="1" applyAlignment="1">
      <alignment horizontal="right" vertical="center" wrapText="1"/>
    </xf>
    <xf numFmtId="165" fontId="23" fillId="0" borderId="9" xfId="1" applyNumberFormat="1" applyFont="1" applyBorder="1" applyAlignment="1" applyProtection="1">
      <alignment horizontal="left" vertical="center" wrapText="1"/>
      <protection locked="0"/>
    </xf>
    <xf numFmtId="0" fontId="23" fillId="4" borderId="21" xfId="0" applyFont="1" applyFill="1" applyBorder="1" applyAlignment="1">
      <alignment horizontal="left" vertical="center" wrapText="1"/>
    </xf>
    <xf numFmtId="0" fontId="23" fillId="4" borderId="49" xfId="0" applyFont="1" applyFill="1" applyBorder="1" applyAlignment="1">
      <alignment horizontal="left" vertical="center" wrapText="1"/>
    </xf>
    <xf numFmtId="164" fontId="23" fillId="3" borderId="17" xfId="1" applyNumberFormat="1" applyFont="1" applyFill="1" applyBorder="1" applyAlignment="1" applyProtection="1">
      <alignment horizontal="right" vertical="center" wrapText="1"/>
      <protection locked="0"/>
    </xf>
    <xf numFmtId="0" fontId="23" fillId="4" borderId="57" xfId="0" applyFont="1" applyFill="1" applyBorder="1" applyAlignment="1">
      <alignment horizontal="left" vertical="center" wrapText="1"/>
    </xf>
    <xf numFmtId="164" fontId="23" fillId="0" borderId="23" xfId="1" applyNumberFormat="1" applyFont="1" applyBorder="1" applyAlignment="1" applyProtection="1">
      <alignment horizontal="right" vertical="center" wrapText="1"/>
      <protection locked="0"/>
    </xf>
    <xf numFmtId="10" fontId="23" fillId="3" borderId="56" xfId="1" applyNumberFormat="1" applyFont="1" applyFill="1" applyBorder="1" applyAlignment="1" applyProtection="1">
      <alignment horizontal="right" vertical="center" wrapText="1"/>
      <protection locked="0"/>
    </xf>
    <xf numFmtId="165" fontId="23" fillId="0" borderId="23" xfId="1" applyNumberFormat="1" applyFont="1" applyBorder="1" applyAlignment="1" applyProtection="1">
      <alignment horizontal="left" vertical="center" wrapText="1"/>
      <protection locked="0"/>
    </xf>
    <xf numFmtId="0" fontId="15" fillId="0" borderId="0" xfId="0" applyFont="1" applyAlignment="1" applyProtection="1">
      <alignment horizontal="center" wrapText="1"/>
      <protection locked="0"/>
    </xf>
    <xf numFmtId="165" fontId="15" fillId="0" borderId="0" xfId="1" applyNumberFormat="1" applyFont="1" applyAlignment="1" applyProtection="1">
      <alignment horizontal="center" wrapText="1"/>
      <protection locked="0"/>
    </xf>
    <xf numFmtId="10" fontId="15" fillId="0" borderId="29" xfId="1" applyNumberFormat="1" applyFont="1" applyBorder="1" applyAlignment="1" applyProtection="1">
      <alignment horizontal="center" wrapText="1"/>
      <protection locked="0"/>
    </xf>
    <xf numFmtId="164" fontId="17" fillId="0" borderId="29" xfId="1" applyNumberFormat="1" applyFont="1" applyBorder="1" applyAlignment="1">
      <alignment horizontal="right" wrapText="1"/>
    </xf>
    <xf numFmtId="165" fontId="15" fillId="0" borderId="0" xfId="1" applyNumberFormat="1" applyFont="1" applyAlignment="1" applyProtection="1">
      <alignment horizontal="left" wrapText="1"/>
      <protection locked="0"/>
    </xf>
    <xf numFmtId="165" fontId="15" fillId="0" borderId="41" xfId="1" applyNumberFormat="1" applyFont="1" applyBorder="1" applyAlignment="1" applyProtection="1">
      <alignment horizontal="left" wrapText="1"/>
      <protection locked="0"/>
    </xf>
    <xf numFmtId="164" fontId="17" fillId="2" borderId="37" xfId="1" applyNumberFormat="1" applyFont="1" applyFill="1" applyBorder="1" applyAlignment="1">
      <alignment horizontal="right" vertical="center" wrapText="1"/>
    </xf>
    <xf numFmtId="165" fontId="17" fillId="2" borderId="29" xfId="1" applyNumberFormat="1" applyFont="1" applyFill="1" applyBorder="1" applyAlignment="1">
      <alignment horizontal="right" vertical="center" wrapText="1"/>
    </xf>
    <xf numFmtId="0" fontId="17" fillId="0" borderId="0" xfId="0" applyFont="1" applyAlignment="1" applyProtection="1">
      <alignment horizontal="right" wrapText="1"/>
      <protection locked="0"/>
    </xf>
    <xf numFmtId="165" fontId="17" fillId="0" borderId="0" xfId="1" applyNumberFormat="1" applyFont="1" applyAlignment="1">
      <alignment horizontal="center" wrapText="1"/>
    </xf>
    <xf numFmtId="165" fontId="17" fillId="0" borderId="0" xfId="1" applyNumberFormat="1" applyFont="1" applyAlignment="1">
      <alignment horizontal="left" wrapText="1"/>
    </xf>
    <xf numFmtId="0" fontId="23" fillId="0" borderId="0" xfId="0" applyFont="1" applyAlignment="1" applyProtection="1">
      <alignment horizontal="center" wrapText="1"/>
      <protection locked="0"/>
    </xf>
    <xf numFmtId="0" fontId="23" fillId="0" borderId="0" xfId="0" applyFont="1" applyAlignment="1" applyProtection="1">
      <alignment horizontal="left" wrapText="1"/>
      <protection locked="0"/>
    </xf>
    <xf numFmtId="165" fontId="17" fillId="2" borderId="54" xfId="0" applyNumberFormat="1" applyFont="1" applyFill="1" applyBorder="1" applyAlignment="1">
      <alignment horizontal="center" vertical="center" wrapText="1"/>
    </xf>
    <xf numFmtId="0" fontId="17" fillId="2" borderId="32" xfId="0" applyFont="1" applyFill="1" applyBorder="1" applyAlignment="1">
      <alignment horizontal="center" vertical="center" wrapText="1"/>
    </xf>
    <xf numFmtId="164" fontId="17" fillId="2" borderId="54" xfId="0" applyNumberFormat="1" applyFont="1" applyFill="1" applyBorder="1" applyAlignment="1">
      <alignment horizontal="right" vertical="center" wrapText="1"/>
    </xf>
    <xf numFmtId="164" fontId="17" fillId="2" borderId="32" xfId="0" applyNumberFormat="1" applyFont="1" applyFill="1" applyBorder="1" applyAlignment="1">
      <alignment horizontal="right" vertical="center" wrapText="1"/>
    </xf>
    <xf numFmtId="164" fontId="17" fillId="2" borderId="32" xfId="0" applyNumberFormat="1" applyFont="1" applyFill="1" applyBorder="1" applyAlignment="1">
      <alignment vertical="center" wrapText="1"/>
    </xf>
    <xf numFmtId="0" fontId="23" fillId="0" borderId="0" xfId="0" applyFont="1" applyAlignment="1">
      <alignment horizontal="center"/>
    </xf>
    <xf numFmtId="0" fontId="23" fillId="0" borderId="0" xfId="0" applyFont="1" applyAlignment="1">
      <alignment horizontal="center" vertical="top" wrapText="1"/>
    </xf>
    <xf numFmtId="165" fontId="38" fillId="2" borderId="32" xfId="0" applyNumberFormat="1" applyFont="1" applyFill="1" applyBorder="1" applyAlignment="1">
      <alignment horizontal="center" vertical="center" wrapText="1"/>
    </xf>
    <xf numFmtId="0" fontId="23" fillId="0" borderId="0" xfId="0" applyFont="1" applyAlignment="1">
      <alignment horizontal="left" vertical="top" wrapText="1"/>
    </xf>
    <xf numFmtId="0" fontId="23" fillId="0" borderId="29" xfId="0" applyFont="1" applyBorder="1" applyAlignment="1">
      <alignment vertical="top" wrapText="1"/>
    </xf>
    <xf numFmtId="0" fontId="23" fillId="0" borderId="30" xfId="0" applyFont="1" applyBorder="1" applyAlignment="1">
      <alignment vertical="top" wrapText="1"/>
    </xf>
    <xf numFmtId="165" fontId="30" fillId="2" borderId="35" xfId="0" applyNumberFormat="1" applyFont="1" applyFill="1" applyBorder="1" applyAlignment="1">
      <alignment horizontal="center" vertical="center" wrapText="1"/>
    </xf>
    <xf numFmtId="165" fontId="30" fillId="2" borderId="28" xfId="0" applyNumberFormat="1" applyFont="1" applyFill="1" applyBorder="1" applyAlignment="1">
      <alignment horizontal="left" vertical="center" wrapText="1"/>
    </xf>
    <xf numFmtId="0" fontId="33" fillId="0" borderId="27" xfId="0" applyFont="1" applyBorder="1" applyAlignment="1">
      <alignment horizontal="left" vertical="center" wrapText="1"/>
    </xf>
    <xf numFmtId="165" fontId="33" fillId="0" borderId="39" xfId="0" applyNumberFormat="1" applyFont="1" applyBorder="1" applyAlignment="1">
      <alignment horizontal="center" vertical="center" wrapText="1"/>
    </xf>
    <xf numFmtId="165" fontId="33" fillId="0" borderId="34" xfId="0" applyNumberFormat="1" applyFont="1" applyBorder="1" applyAlignment="1">
      <alignment horizontal="left" vertical="center" wrapText="1"/>
    </xf>
    <xf numFmtId="0" fontId="33" fillId="0" borderId="2" xfId="0" applyFont="1" applyBorder="1" applyAlignment="1">
      <alignment horizontal="left" vertical="center" wrapText="1"/>
    </xf>
    <xf numFmtId="165" fontId="33" fillId="0" borderId="1" xfId="0" applyNumberFormat="1" applyFont="1" applyBorder="1" applyAlignment="1">
      <alignment horizontal="center" vertical="center" wrapText="1"/>
    </xf>
    <xf numFmtId="165" fontId="33" fillId="0" borderId="11" xfId="0" applyNumberFormat="1" applyFont="1" applyBorder="1" applyAlignment="1">
      <alignment horizontal="left" vertical="center" wrapText="1"/>
    </xf>
    <xf numFmtId="0" fontId="33" fillId="0" borderId="13" xfId="0" applyFont="1" applyBorder="1" applyAlignment="1">
      <alignment horizontal="left" vertical="center" wrapText="1"/>
    </xf>
    <xf numFmtId="165" fontId="33" fillId="0" borderId="23" xfId="0" applyNumberFormat="1" applyFont="1" applyBorder="1" applyAlignment="1">
      <alignment horizontal="center" vertical="center" wrapText="1"/>
    </xf>
    <xf numFmtId="165" fontId="33" fillId="0" borderId="12" xfId="0" applyNumberFormat="1" applyFont="1" applyBorder="1" applyAlignment="1">
      <alignment horizontal="left" vertical="center" wrapText="1"/>
    </xf>
    <xf numFmtId="164" fontId="27" fillId="5" borderId="66" xfId="0" applyNumberFormat="1" applyFont="1" applyFill="1" applyBorder="1" applyAlignment="1">
      <alignment horizontal="center" vertical="center" wrapText="1"/>
    </xf>
    <xf numFmtId="164" fontId="27" fillId="5" borderId="35" xfId="0" applyNumberFormat="1" applyFont="1" applyFill="1" applyBorder="1" applyAlignment="1">
      <alignment horizontal="center" vertical="center" wrapText="1"/>
    </xf>
    <xf numFmtId="164" fontId="27" fillId="5" borderId="28" xfId="0" applyNumberFormat="1" applyFont="1" applyFill="1" applyBorder="1" applyAlignment="1">
      <alignment horizontal="center" vertical="center" wrapText="1"/>
    </xf>
    <xf numFmtId="164" fontId="27" fillId="5" borderId="68" xfId="0" applyNumberFormat="1" applyFont="1" applyFill="1" applyBorder="1" applyAlignment="1">
      <alignment horizontal="center" vertical="center" wrapText="1"/>
    </xf>
    <xf numFmtId="164" fontId="27" fillId="5" borderId="67" xfId="0" applyNumberFormat="1" applyFont="1" applyFill="1" applyBorder="1" applyAlignment="1">
      <alignment horizontal="center" vertical="center" wrapText="1"/>
    </xf>
    <xf numFmtId="164" fontId="27" fillId="5" borderId="69" xfId="0" applyNumberFormat="1" applyFont="1" applyFill="1" applyBorder="1" applyAlignment="1">
      <alignment horizontal="center" vertical="center" wrapText="1"/>
    </xf>
    <xf numFmtId="0" fontId="23" fillId="0" borderId="41" xfId="0" applyFont="1" applyBorder="1" applyAlignment="1">
      <alignment horizontal="left" vertical="top" wrapText="1"/>
    </xf>
    <xf numFmtId="164" fontId="27" fillId="5" borderId="26" xfId="0" applyNumberFormat="1" applyFont="1" applyFill="1" applyBorder="1" applyAlignment="1">
      <alignment horizontal="center" vertical="center" wrapText="1"/>
    </xf>
    <xf numFmtId="164" fontId="27" fillId="5" borderId="70" xfId="0" applyNumberFormat="1" applyFont="1" applyFill="1" applyBorder="1" applyAlignment="1">
      <alignment horizontal="center" vertical="center" wrapText="1"/>
    </xf>
    <xf numFmtId="164" fontId="27" fillId="5" borderId="71" xfId="0" applyNumberFormat="1" applyFont="1" applyFill="1" applyBorder="1" applyAlignment="1">
      <alignment horizontal="center" vertical="center" wrapText="1"/>
    </xf>
    <xf numFmtId="164" fontId="27" fillId="5" borderId="72" xfId="0" applyNumberFormat="1" applyFont="1" applyFill="1" applyBorder="1" applyAlignment="1">
      <alignment horizontal="center" vertical="center" wrapText="1"/>
    </xf>
    <xf numFmtId="165" fontId="30" fillId="2" borderId="35" xfId="0" applyNumberFormat="1" applyFont="1" applyFill="1" applyBorder="1" applyAlignment="1" applyProtection="1">
      <alignment horizontal="center" vertical="center" wrapText="1"/>
      <protection locked="0"/>
    </xf>
    <xf numFmtId="165" fontId="30" fillId="2" borderId="28" xfId="0" applyNumberFormat="1" applyFont="1" applyFill="1" applyBorder="1" applyAlignment="1" applyProtection="1">
      <alignment horizontal="left" vertical="center" wrapText="1"/>
      <protection locked="0"/>
    </xf>
    <xf numFmtId="164" fontId="27" fillId="5" borderId="35" xfId="0" applyNumberFormat="1" applyFont="1" applyFill="1" applyBorder="1" applyAlignment="1" applyProtection="1">
      <alignment horizontal="center" vertical="center" wrapText="1"/>
      <protection locked="0"/>
    </xf>
    <xf numFmtId="164" fontId="27" fillId="5" borderId="32" xfId="0" applyNumberFormat="1" applyFont="1" applyFill="1" applyBorder="1" applyAlignment="1" applyProtection="1">
      <alignment horizontal="center" vertical="center" wrapText="1"/>
      <protection locked="0"/>
    </xf>
    <xf numFmtId="164" fontId="27" fillId="5" borderId="28" xfId="0" applyNumberFormat="1" applyFont="1" applyFill="1" applyBorder="1" applyAlignment="1" applyProtection="1">
      <alignment horizontal="center" vertical="center" wrapText="1"/>
      <protection locked="0"/>
    </xf>
    <xf numFmtId="164" fontId="27" fillId="5" borderId="68" xfId="0" applyNumberFormat="1" applyFont="1" applyFill="1" applyBorder="1" applyAlignment="1" applyProtection="1">
      <alignment horizontal="center" vertical="center" wrapText="1"/>
      <protection locked="0"/>
    </xf>
    <xf numFmtId="164" fontId="27" fillId="5" borderId="67" xfId="0" applyNumberFormat="1" applyFont="1" applyFill="1" applyBorder="1" applyAlignment="1" applyProtection="1">
      <alignment horizontal="center" vertical="center" wrapText="1"/>
      <protection locked="0"/>
    </xf>
    <xf numFmtId="164" fontId="27" fillId="5" borderId="69" xfId="0" applyNumberFormat="1" applyFont="1" applyFill="1" applyBorder="1" applyAlignment="1" applyProtection="1">
      <alignment horizontal="center" vertical="center" wrapText="1"/>
      <protection locked="0"/>
    </xf>
    <xf numFmtId="10" fontId="32" fillId="5" borderId="35" xfId="0" applyNumberFormat="1" applyFont="1" applyFill="1" applyBorder="1" applyAlignment="1">
      <alignment horizontal="center" vertical="center" wrapText="1"/>
    </xf>
    <xf numFmtId="164" fontId="32" fillId="5" borderId="32" xfId="0" applyNumberFormat="1" applyFont="1" applyFill="1" applyBorder="1" applyAlignment="1">
      <alignment horizontal="center" vertical="center" wrapText="1"/>
    </xf>
    <xf numFmtId="164" fontId="32" fillId="5" borderId="33" xfId="0" applyNumberFormat="1" applyFont="1" applyFill="1" applyBorder="1" applyAlignment="1">
      <alignment horizontal="center" vertical="center" wrapText="1"/>
    </xf>
    <xf numFmtId="10" fontId="16" fillId="5" borderId="28" xfId="0" applyNumberFormat="1" applyFont="1" applyFill="1" applyBorder="1" applyAlignment="1">
      <alignment horizontal="center" vertical="center" wrapText="1"/>
    </xf>
    <xf numFmtId="0" fontId="17" fillId="2" borderId="35" xfId="0" applyFont="1" applyFill="1" applyBorder="1" applyAlignment="1">
      <alignment horizontal="center" vertical="center" wrapText="1"/>
    </xf>
    <xf numFmtId="0" fontId="23" fillId="0" borderId="65" xfId="0" applyFont="1" applyBorder="1" applyAlignment="1" applyProtection="1">
      <alignment vertical="top" wrapText="1"/>
      <protection locked="0"/>
    </xf>
    <xf numFmtId="164" fontId="33" fillId="0" borderId="47" xfId="0" applyNumberFormat="1" applyFont="1" applyBorder="1" applyAlignment="1">
      <alignment horizontal="right" vertical="center" wrapText="1"/>
    </xf>
    <xf numFmtId="164" fontId="33" fillId="0" borderId="8" xfId="0" applyNumberFormat="1" applyFont="1" applyBorder="1" applyAlignment="1">
      <alignment horizontal="right" vertical="center" wrapText="1"/>
    </xf>
    <xf numFmtId="164" fontId="33" fillId="0" borderId="16" xfId="0" applyNumberFormat="1" applyFont="1" applyBorder="1" applyAlignment="1">
      <alignment horizontal="right" vertical="center" wrapText="1"/>
    </xf>
    <xf numFmtId="0" fontId="30" fillId="2" borderId="27" xfId="0" applyFont="1" applyFill="1" applyBorder="1" applyAlignment="1">
      <alignment horizontal="center" vertical="center" wrapText="1"/>
    </xf>
    <xf numFmtId="0" fontId="30" fillId="2" borderId="26" xfId="0" applyFont="1" applyFill="1" applyBorder="1" applyAlignment="1">
      <alignment horizontal="center" vertical="center" wrapText="1"/>
    </xf>
    <xf numFmtId="164" fontId="30" fillId="2" borderId="32" xfId="4" applyNumberFormat="1" applyFont="1" applyFill="1" applyBorder="1" applyAlignment="1" applyProtection="1">
      <alignment vertical="center" wrapText="1"/>
    </xf>
    <xf numFmtId="164" fontId="30" fillId="2" borderId="32" xfId="4" applyNumberFormat="1" applyFont="1" applyFill="1" applyBorder="1" applyAlignment="1" applyProtection="1">
      <alignment horizontal="right" vertical="center" wrapText="1"/>
    </xf>
    <xf numFmtId="164" fontId="33" fillId="0" borderId="39" xfId="0" applyNumberFormat="1" applyFont="1" applyBorder="1" applyAlignment="1">
      <alignment horizontal="right" vertical="center" wrapText="1"/>
    </xf>
    <xf numFmtId="164" fontId="33" fillId="0" borderId="1" xfId="0" applyNumberFormat="1" applyFont="1" applyBorder="1" applyAlignment="1">
      <alignment horizontal="right" vertical="center" wrapText="1"/>
    </xf>
    <xf numFmtId="164" fontId="33" fillId="0" borderId="23" xfId="0" applyNumberFormat="1" applyFont="1" applyBorder="1" applyAlignment="1">
      <alignment horizontal="right" vertical="center" wrapText="1"/>
    </xf>
    <xf numFmtId="164" fontId="33" fillId="0" borderId="7" xfId="0" applyNumberFormat="1" applyFont="1" applyBorder="1" applyAlignment="1">
      <alignment horizontal="right" vertical="center" wrapText="1"/>
    </xf>
    <xf numFmtId="165" fontId="33" fillId="0" borderId="1" xfId="0" applyNumberFormat="1" applyFont="1" applyBorder="1" applyAlignment="1">
      <alignment horizontal="left" vertical="center" wrapText="1"/>
    </xf>
    <xf numFmtId="164" fontId="33" fillId="0" borderId="4" xfId="0" applyNumberFormat="1" applyFont="1" applyBorder="1" applyAlignment="1">
      <alignment horizontal="right" vertical="center" wrapText="1"/>
    </xf>
    <xf numFmtId="165" fontId="33" fillId="0" borderId="80" xfId="0" applyNumberFormat="1" applyFont="1" applyBorder="1" applyAlignment="1">
      <alignment horizontal="left" vertical="center" wrapText="1"/>
    </xf>
    <xf numFmtId="165" fontId="33" fillId="0" borderId="7" xfId="0" applyNumberFormat="1" applyFont="1" applyBorder="1" applyAlignment="1">
      <alignment horizontal="left" vertical="center" wrapText="1"/>
    </xf>
    <xf numFmtId="164" fontId="33" fillId="0" borderId="15" xfId="0" applyNumberFormat="1" applyFont="1" applyBorder="1" applyAlignment="1">
      <alignment horizontal="right" vertical="center" wrapText="1"/>
    </xf>
    <xf numFmtId="165" fontId="33" fillId="0" borderId="70" xfId="0" applyNumberFormat="1" applyFont="1" applyBorder="1" applyAlignment="1">
      <alignment horizontal="left" vertical="center" wrapText="1"/>
    </xf>
    <xf numFmtId="0" fontId="23" fillId="3" borderId="11" xfId="0" applyFont="1" applyFill="1" applyBorder="1" applyAlignment="1" applyProtection="1">
      <alignment horizontal="left" vertical="center" wrapText="1"/>
      <protection locked="0"/>
    </xf>
    <xf numFmtId="165" fontId="30" fillId="2" borderId="64" xfId="0" applyNumberFormat="1" applyFont="1" applyFill="1" applyBorder="1" applyAlignment="1">
      <alignment horizontal="center" vertical="center" wrapText="1"/>
    </xf>
    <xf numFmtId="165" fontId="30" fillId="2" borderId="63" xfId="0" applyNumberFormat="1" applyFont="1" applyFill="1" applyBorder="1" applyAlignment="1">
      <alignment horizontal="left" vertical="center" wrapText="1"/>
    </xf>
    <xf numFmtId="165" fontId="30" fillId="2" borderId="13" xfId="0" applyNumberFormat="1" applyFont="1" applyFill="1" applyBorder="1" applyAlignment="1">
      <alignment horizontal="center" vertical="center" wrapText="1"/>
    </xf>
    <xf numFmtId="0" fontId="23" fillId="3" borderId="34" xfId="0" applyFont="1" applyFill="1" applyBorder="1" applyAlignment="1" applyProtection="1">
      <alignment horizontal="left" vertical="center" wrapText="1"/>
      <protection locked="0"/>
    </xf>
    <xf numFmtId="0" fontId="23" fillId="3" borderId="58" xfId="0" applyFont="1" applyFill="1" applyBorder="1" applyAlignment="1" applyProtection="1">
      <alignment horizontal="left" vertical="center" wrapText="1"/>
      <protection locked="0"/>
    </xf>
    <xf numFmtId="0" fontId="23" fillId="3" borderId="59" xfId="0" applyFont="1" applyFill="1" applyBorder="1" applyAlignment="1" applyProtection="1">
      <alignment horizontal="left" vertical="center" wrapText="1"/>
      <protection locked="0"/>
    </xf>
    <xf numFmtId="0" fontId="33" fillId="3" borderId="34" xfId="0" applyFont="1" applyFill="1" applyBorder="1" applyAlignment="1" applyProtection="1">
      <alignment horizontal="left" vertical="center" wrapText="1"/>
      <protection locked="0"/>
    </xf>
    <xf numFmtId="0" fontId="23" fillId="3" borderId="82" xfId="0" applyFont="1" applyFill="1" applyBorder="1" applyAlignment="1" applyProtection="1">
      <alignment horizontal="left" vertical="center" wrapText="1"/>
      <protection locked="0"/>
    </xf>
    <xf numFmtId="165" fontId="30" fillId="2" borderId="76" xfId="0" applyNumberFormat="1" applyFont="1" applyFill="1" applyBorder="1" applyAlignment="1">
      <alignment horizontal="center" vertical="center" wrapText="1"/>
    </xf>
    <xf numFmtId="165" fontId="30" fillId="2" borderId="78" xfId="0" applyNumberFormat="1" applyFont="1" applyFill="1" applyBorder="1" applyAlignment="1">
      <alignment horizontal="left" vertical="center" wrapText="1"/>
    </xf>
    <xf numFmtId="165" fontId="33" fillId="0" borderId="1" xfId="0" applyNumberFormat="1" applyFont="1" applyBorder="1" applyAlignment="1" applyProtection="1">
      <alignment horizontal="left" vertical="center" wrapText="1"/>
      <protection locked="0"/>
    </xf>
    <xf numFmtId="165" fontId="33" fillId="0" borderId="7" xfId="0" applyNumberFormat="1" applyFont="1" applyBorder="1" applyAlignment="1" applyProtection="1">
      <alignment horizontal="left" vertical="center" wrapText="1"/>
      <protection locked="0"/>
    </xf>
    <xf numFmtId="165" fontId="30" fillId="2" borderId="83" xfId="0" applyNumberFormat="1" applyFont="1" applyFill="1" applyBorder="1" applyAlignment="1">
      <alignment horizontal="center" vertical="center" wrapText="1"/>
    </xf>
    <xf numFmtId="165" fontId="30" fillId="2" borderId="84" xfId="0" applyNumberFormat="1" applyFont="1" applyFill="1" applyBorder="1" applyAlignment="1">
      <alignment horizontal="center" vertical="center" wrapText="1"/>
    </xf>
    <xf numFmtId="165" fontId="30" fillId="2" borderId="85" xfId="0" applyNumberFormat="1" applyFont="1" applyFill="1" applyBorder="1" applyAlignment="1">
      <alignment horizontal="left" vertical="center" wrapText="1"/>
    </xf>
    <xf numFmtId="0" fontId="33" fillId="3" borderId="11" xfId="0" applyFont="1" applyFill="1" applyBorder="1" applyAlignment="1">
      <alignment horizontal="left" vertical="center" wrapText="1"/>
    </xf>
    <xf numFmtId="0" fontId="23" fillId="3" borderId="11" xfId="0" applyFont="1" applyFill="1" applyBorder="1" applyAlignment="1">
      <alignment horizontal="left" vertical="center" wrapText="1"/>
    </xf>
    <xf numFmtId="164" fontId="33" fillId="0" borderId="7" xfId="0" applyNumberFormat="1" applyFont="1" applyBorder="1" applyAlignment="1">
      <alignment horizontal="left" vertical="center" wrapText="1"/>
    </xf>
    <xf numFmtId="1" fontId="33" fillId="3" borderId="7" xfId="0" applyNumberFormat="1" applyFont="1" applyFill="1" applyBorder="1" applyAlignment="1">
      <alignment horizontal="center" vertical="center" wrapText="1"/>
    </xf>
    <xf numFmtId="0" fontId="33" fillId="3" borderId="7" xfId="0" applyFont="1" applyFill="1" applyBorder="1" applyAlignment="1">
      <alignment horizontal="left" vertical="center" wrapText="1"/>
    </xf>
    <xf numFmtId="0" fontId="33" fillId="3" borderId="58" xfId="0" applyFont="1" applyFill="1" applyBorder="1" applyAlignment="1">
      <alignment horizontal="left" vertical="center" wrapText="1"/>
    </xf>
    <xf numFmtId="165" fontId="30" fillId="2" borderId="26" xfId="0" applyNumberFormat="1" applyFont="1" applyFill="1" applyBorder="1" applyAlignment="1">
      <alignment horizontal="center" vertical="center" wrapText="1"/>
    </xf>
    <xf numFmtId="165" fontId="30" fillId="2" borderId="15" xfId="0" applyNumberFormat="1" applyFont="1" applyFill="1" applyBorder="1" applyAlignment="1">
      <alignment horizontal="center" vertical="center" wrapText="1"/>
    </xf>
    <xf numFmtId="165" fontId="30" fillId="2" borderId="16" xfId="0" applyNumberFormat="1" applyFont="1" applyFill="1" applyBorder="1" applyAlignment="1">
      <alignment horizontal="center" vertical="center" wrapText="1"/>
    </xf>
    <xf numFmtId="165" fontId="30" fillId="2" borderId="70" xfId="0" applyNumberFormat="1" applyFont="1" applyFill="1" applyBorder="1" applyAlignment="1">
      <alignment horizontal="center" vertical="center" wrapText="1"/>
    </xf>
    <xf numFmtId="0" fontId="17" fillId="2" borderId="40" xfId="0" applyFont="1" applyFill="1" applyBorder="1" applyAlignment="1">
      <alignment horizontal="center" vertical="center" wrapText="1"/>
    </xf>
    <xf numFmtId="0" fontId="17" fillId="2" borderId="33" xfId="0" applyFont="1" applyFill="1" applyBorder="1" applyAlignment="1">
      <alignment horizontal="center" vertical="center" wrapText="1"/>
    </xf>
    <xf numFmtId="1" fontId="17" fillId="2" borderId="87" xfId="0" applyNumberFormat="1" applyFont="1" applyFill="1" applyBorder="1" applyAlignment="1">
      <alignment horizontal="right" vertical="center" wrapText="1"/>
    </xf>
    <xf numFmtId="1" fontId="17" fillId="2" borderId="81" xfId="0" applyNumberFormat="1" applyFont="1" applyFill="1" applyBorder="1" applyAlignment="1">
      <alignment horizontal="right" vertical="center" wrapText="1"/>
    </xf>
    <xf numFmtId="1" fontId="17" fillId="2" borderId="3" xfId="0" applyNumberFormat="1" applyFont="1" applyFill="1" applyBorder="1" applyAlignment="1">
      <alignment horizontal="right" vertical="center" wrapText="1"/>
    </xf>
    <xf numFmtId="1" fontId="17" fillId="2" borderId="11" xfId="0" applyNumberFormat="1" applyFont="1" applyFill="1" applyBorder="1" applyAlignment="1">
      <alignment horizontal="right" vertical="center" wrapText="1"/>
    </xf>
    <xf numFmtId="1" fontId="17" fillId="2" borderId="88" xfId="0" applyNumberFormat="1" applyFont="1" applyFill="1" applyBorder="1" applyAlignment="1">
      <alignment horizontal="right" vertical="center" wrapText="1"/>
    </xf>
    <xf numFmtId="1" fontId="17" fillId="2" borderId="86" xfId="0" applyNumberFormat="1" applyFont="1" applyFill="1" applyBorder="1" applyAlignment="1">
      <alignment horizontal="right" vertical="top" wrapText="1"/>
    </xf>
    <xf numFmtId="164" fontId="17" fillId="7" borderId="30" xfId="1" applyNumberFormat="1" applyFont="1" applyFill="1" applyBorder="1" applyAlignment="1">
      <alignment vertical="top" wrapText="1"/>
    </xf>
    <xf numFmtId="1" fontId="17" fillId="2" borderId="19" xfId="0" applyNumberFormat="1" applyFont="1" applyFill="1" applyBorder="1" applyAlignment="1">
      <alignment horizontal="right" vertical="center" wrapText="1"/>
    </xf>
    <xf numFmtId="1" fontId="17" fillId="2" borderId="89" xfId="0" applyNumberFormat="1" applyFont="1" applyFill="1" applyBorder="1" applyAlignment="1">
      <alignment horizontal="right" vertical="center" wrapText="1"/>
    </xf>
    <xf numFmtId="0" fontId="17" fillId="2" borderId="63" xfId="0" applyFont="1" applyFill="1" applyBorder="1" applyAlignment="1">
      <alignment horizontal="center" vertical="center" wrapText="1"/>
    </xf>
    <xf numFmtId="164" fontId="33" fillId="0" borderId="7" xfId="0" applyNumberFormat="1" applyFont="1" applyBorder="1" applyAlignment="1" applyProtection="1">
      <alignment vertical="center" wrapText="1"/>
      <protection locked="0"/>
    </xf>
    <xf numFmtId="164" fontId="30" fillId="2" borderId="32" xfId="0" applyNumberFormat="1" applyFont="1" applyFill="1" applyBorder="1" applyAlignment="1">
      <alignment horizontal="center" vertical="center" wrapText="1"/>
    </xf>
    <xf numFmtId="2" fontId="30" fillId="2" borderId="32" xfId="4" applyNumberFormat="1" applyFont="1" applyFill="1" applyBorder="1" applyAlignment="1" applyProtection="1">
      <alignment horizontal="right" vertical="center" wrapText="1"/>
    </xf>
    <xf numFmtId="166" fontId="30" fillId="2" borderId="32" xfId="4" applyNumberFormat="1" applyFont="1" applyFill="1" applyBorder="1" applyAlignment="1" applyProtection="1">
      <alignment vertical="center" wrapText="1"/>
    </xf>
    <xf numFmtId="167" fontId="23" fillId="2" borderId="28" xfId="1" applyNumberFormat="1" applyFont="1" applyFill="1" applyBorder="1" applyAlignment="1" applyProtection="1">
      <alignment horizontal="left" vertical="center" wrapText="1"/>
    </xf>
    <xf numFmtId="164" fontId="27" fillId="5" borderId="38" xfId="0" applyNumberFormat="1" applyFont="1" applyFill="1" applyBorder="1" applyAlignment="1">
      <alignment horizontal="center" vertical="center" wrapText="1"/>
    </xf>
    <xf numFmtId="165" fontId="27" fillId="5" borderId="32" xfId="0" applyNumberFormat="1" applyFont="1" applyFill="1" applyBorder="1" applyAlignment="1">
      <alignment horizontal="center" vertical="center" wrapText="1"/>
    </xf>
    <xf numFmtId="165" fontId="27" fillId="5" borderId="30" xfId="0" applyNumberFormat="1" applyFont="1" applyFill="1" applyBorder="1" applyAlignment="1">
      <alignment horizontal="center" vertical="center" wrapText="1"/>
    </xf>
    <xf numFmtId="165" fontId="23" fillId="0" borderId="27" xfId="0" applyNumberFormat="1" applyFont="1" applyBorder="1" applyAlignment="1">
      <alignment horizontal="center" vertical="center" wrapText="1"/>
    </xf>
    <xf numFmtId="164" fontId="23" fillId="0" borderId="39" xfId="0" applyNumberFormat="1" applyFont="1" applyBorder="1" applyAlignment="1">
      <alignment horizontal="right" vertical="center" wrapText="1"/>
    </xf>
    <xf numFmtId="165" fontId="23" fillId="0" borderId="45" xfId="0" applyNumberFormat="1" applyFont="1" applyBorder="1" applyAlignment="1">
      <alignment horizontal="left" vertical="center" wrapText="1"/>
    </xf>
    <xf numFmtId="165" fontId="23" fillId="0" borderId="10" xfId="0" applyNumberFormat="1" applyFont="1" applyBorder="1" applyAlignment="1">
      <alignment horizontal="center" vertical="center" wrapText="1"/>
    </xf>
    <xf numFmtId="165" fontId="23" fillId="0" borderId="20" xfId="0" applyNumberFormat="1" applyFont="1" applyBorder="1" applyAlignment="1">
      <alignment horizontal="left" vertical="center" wrapText="1"/>
    </xf>
    <xf numFmtId="165" fontId="23" fillId="0" borderId="26" xfId="0" applyNumberFormat="1" applyFont="1" applyBorder="1" applyAlignment="1">
      <alignment horizontal="center" vertical="center" wrapText="1"/>
    </xf>
    <xf numFmtId="165" fontId="23" fillId="0" borderId="51" xfId="0" applyNumberFormat="1" applyFont="1" applyBorder="1" applyAlignment="1">
      <alignment horizontal="left" vertical="center" wrapText="1"/>
    </xf>
    <xf numFmtId="165" fontId="23" fillId="0" borderId="2" xfId="0" applyNumberFormat="1" applyFont="1" applyBorder="1" applyAlignment="1">
      <alignment horizontal="center" vertical="center" wrapText="1"/>
    </xf>
    <xf numFmtId="165" fontId="23" fillId="0" borderId="19" xfId="0" applyNumberFormat="1" applyFont="1" applyBorder="1" applyAlignment="1">
      <alignment horizontal="left" vertical="center" wrapText="1"/>
    </xf>
    <xf numFmtId="165" fontId="23" fillId="0" borderId="79" xfId="0" applyNumberFormat="1" applyFont="1" applyBorder="1" applyAlignment="1">
      <alignment horizontal="center" vertical="center" wrapText="1"/>
    </xf>
    <xf numFmtId="164" fontId="23" fillId="0" borderId="4" xfId="0" applyNumberFormat="1" applyFont="1" applyBorder="1" applyAlignment="1">
      <alignment horizontal="right" vertical="center" wrapText="1"/>
    </xf>
    <xf numFmtId="165" fontId="23" fillId="0" borderId="77" xfId="0" applyNumberFormat="1" applyFont="1" applyBorder="1" applyAlignment="1">
      <alignment horizontal="left" vertical="center" wrapText="1"/>
    </xf>
    <xf numFmtId="165" fontId="23" fillId="0" borderId="55" xfId="0" applyNumberFormat="1" applyFont="1" applyBorder="1" applyAlignment="1">
      <alignment horizontal="left" vertical="center" wrapText="1"/>
    </xf>
    <xf numFmtId="0" fontId="23" fillId="0" borderId="65" xfId="0" applyFont="1" applyBorder="1" applyAlignment="1" applyProtection="1">
      <alignment wrapText="1"/>
      <protection locked="0"/>
    </xf>
    <xf numFmtId="0" fontId="23" fillId="0" borderId="65" xfId="0" applyFont="1" applyBorder="1" applyAlignment="1">
      <alignment horizontal="left" vertical="top" wrapText="1"/>
    </xf>
    <xf numFmtId="165" fontId="23" fillId="0" borderId="5" xfId="0" applyNumberFormat="1" applyFont="1" applyBorder="1" applyAlignment="1">
      <alignment horizontal="center" vertical="center" wrapText="1"/>
    </xf>
    <xf numFmtId="164" fontId="33" fillId="2" borderId="11" xfId="0" applyNumberFormat="1" applyFont="1" applyFill="1" applyBorder="1" applyAlignment="1">
      <alignment horizontal="right" vertical="center" wrapText="1"/>
    </xf>
    <xf numFmtId="0" fontId="17" fillId="4" borderId="90" xfId="0" applyFont="1" applyFill="1" applyBorder="1" applyAlignment="1">
      <alignment vertical="center" wrapText="1"/>
    </xf>
    <xf numFmtId="164" fontId="17" fillId="2" borderId="90" xfId="0" applyNumberFormat="1" applyFont="1" applyFill="1" applyBorder="1" applyAlignment="1">
      <alignment horizontal="right" vertical="center" wrapText="1"/>
    </xf>
    <xf numFmtId="0" fontId="17" fillId="4" borderId="57" xfId="0" applyFont="1" applyFill="1" applyBorder="1" applyAlignment="1">
      <alignment horizontal="left" vertical="center" wrapText="1"/>
    </xf>
    <xf numFmtId="168" fontId="17" fillId="2" borderId="57" xfId="4" applyNumberFormat="1" applyFont="1" applyFill="1" applyBorder="1" applyAlignment="1" applyProtection="1">
      <alignment horizontal="right" vertical="center" wrapText="1"/>
    </xf>
    <xf numFmtId="164" fontId="30" fillId="2" borderId="16" xfId="0" applyNumberFormat="1" applyFont="1" applyFill="1" applyBorder="1" applyAlignment="1">
      <alignment horizontal="right" vertical="center" wrapText="1"/>
    </xf>
    <xf numFmtId="0" fontId="30" fillId="2" borderId="39" xfId="0" applyFont="1" applyFill="1" applyBorder="1" applyAlignment="1">
      <alignment horizontal="left" vertical="center" wrapText="1"/>
    </xf>
    <xf numFmtId="164" fontId="30" fillId="2" borderId="16" xfId="0" applyNumberFormat="1" applyFont="1" applyFill="1" applyBorder="1" applyAlignment="1">
      <alignment horizontal="left" vertical="center" wrapText="1"/>
    </xf>
    <xf numFmtId="0" fontId="30" fillId="2" borderId="70" xfId="0" applyFont="1" applyFill="1" applyBorder="1" applyAlignment="1">
      <alignment horizontal="left" vertical="center" wrapText="1"/>
    </xf>
    <xf numFmtId="164" fontId="33" fillId="0" borderId="27" xfId="0" applyNumberFormat="1" applyFont="1" applyBorder="1" applyAlignment="1">
      <alignment horizontal="center" vertical="center" wrapText="1"/>
    </xf>
    <xf numFmtId="164" fontId="33" fillId="0" borderId="2" xfId="0" applyNumberFormat="1" applyFont="1" applyBorder="1" applyAlignment="1">
      <alignment horizontal="center" vertical="center" wrapText="1"/>
    </xf>
    <xf numFmtId="164" fontId="33" fillId="0" borderId="13" xfId="0" applyNumberFormat="1" applyFont="1" applyBorder="1" applyAlignment="1">
      <alignment horizontal="center" vertical="center" wrapText="1"/>
    </xf>
    <xf numFmtId="164" fontId="33" fillId="0" borderId="47" xfId="0" applyNumberFormat="1" applyFont="1" applyBorder="1" applyAlignment="1">
      <alignment horizontal="left" vertical="center" wrapText="1"/>
    </xf>
    <xf numFmtId="164" fontId="33" fillId="0" borderId="75" xfId="0" applyNumberFormat="1" applyFont="1" applyBorder="1" applyAlignment="1">
      <alignment horizontal="left" vertical="center" wrapText="1"/>
    </xf>
    <xf numFmtId="164" fontId="33" fillId="0" borderId="3" xfId="0" applyNumberFormat="1" applyFont="1" applyBorder="1" applyAlignment="1">
      <alignment horizontal="left" vertical="center" wrapText="1"/>
    </xf>
    <xf numFmtId="164" fontId="33" fillId="0" borderId="74" xfId="0" applyNumberFormat="1" applyFont="1" applyBorder="1" applyAlignment="1">
      <alignment horizontal="left" vertical="center" wrapText="1"/>
    </xf>
    <xf numFmtId="164" fontId="33" fillId="0" borderId="73" xfId="0" applyNumberFormat="1" applyFont="1" applyBorder="1" applyAlignment="1">
      <alignment horizontal="left" vertical="center" wrapText="1"/>
    </xf>
    <xf numFmtId="164" fontId="39" fillId="0" borderId="74" xfId="0" applyNumberFormat="1" applyFont="1" applyBorder="1" applyAlignment="1">
      <alignment horizontal="left" vertical="center" wrapText="1"/>
    </xf>
    <xf numFmtId="164" fontId="39" fillId="0" borderId="73" xfId="0" applyNumberFormat="1" applyFont="1" applyBorder="1" applyAlignment="1">
      <alignment horizontal="left" vertical="center" wrapText="1"/>
    </xf>
    <xf numFmtId="164" fontId="33" fillId="0" borderId="11" xfId="0" applyNumberFormat="1" applyFont="1" applyBorder="1" applyAlignment="1">
      <alignment horizontal="left" vertical="center" wrapText="1"/>
    </xf>
    <xf numFmtId="164" fontId="33" fillId="0" borderId="12" xfId="0" applyNumberFormat="1" applyFont="1" applyBorder="1" applyAlignment="1">
      <alignment horizontal="left" vertical="center" wrapText="1"/>
    </xf>
    <xf numFmtId="0" fontId="33" fillId="0" borderId="79"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61" xfId="0" applyFont="1" applyBorder="1" applyAlignment="1">
      <alignment horizontal="center" vertical="center" wrapText="1"/>
    </xf>
    <xf numFmtId="0" fontId="33" fillId="0" borderId="6" xfId="0" applyFont="1" applyBorder="1" applyAlignment="1">
      <alignment horizontal="center" vertical="center" wrapText="1"/>
    </xf>
    <xf numFmtId="0" fontId="33" fillId="0" borderId="22" xfId="0" applyFont="1" applyBorder="1" applyAlignment="1">
      <alignment horizontal="center" vertical="center" wrapText="1"/>
    </xf>
    <xf numFmtId="165" fontId="30" fillId="2" borderId="36" xfId="0" applyNumberFormat="1" applyFont="1" applyFill="1" applyBorder="1" applyAlignment="1">
      <alignment horizontal="left" vertical="center" wrapText="1"/>
    </xf>
    <xf numFmtId="165" fontId="30" fillId="2" borderId="23" xfId="0" applyNumberFormat="1" applyFont="1" applyFill="1" applyBorder="1" applyAlignment="1">
      <alignment horizontal="left" vertical="center" wrapText="1"/>
    </xf>
    <xf numFmtId="165" fontId="30" fillId="2" borderId="24" xfId="0" applyNumberFormat="1" applyFont="1" applyFill="1" applyBorder="1" applyAlignment="1">
      <alignment horizontal="left" vertical="center" wrapText="1"/>
    </xf>
    <xf numFmtId="165" fontId="33" fillId="0" borderId="4" xfId="0" applyNumberFormat="1" applyFont="1" applyBorder="1" applyAlignment="1">
      <alignment horizontal="left" vertical="center" wrapText="1"/>
    </xf>
    <xf numFmtId="165" fontId="33" fillId="0" borderId="15" xfId="0" applyNumberFormat="1" applyFont="1" applyBorder="1" applyAlignment="1">
      <alignment horizontal="left" vertical="center" wrapText="1"/>
    </xf>
    <xf numFmtId="165" fontId="30" fillId="2" borderId="32" xfId="0" applyNumberFormat="1" applyFont="1" applyFill="1" applyBorder="1" applyAlignment="1">
      <alignment horizontal="left" vertical="center" wrapText="1"/>
    </xf>
    <xf numFmtId="165" fontId="30" fillId="2" borderId="43" xfId="0" applyNumberFormat="1" applyFont="1" applyFill="1" applyBorder="1" applyAlignment="1">
      <alignment horizontal="left" vertical="center" wrapText="1"/>
    </xf>
    <xf numFmtId="0" fontId="33" fillId="0" borderId="6" xfId="0" applyFont="1" applyBorder="1" applyAlignment="1" applyProtection="1">
      <alignment horizontal="center" vertical="center" wrapText="1"/>
      <protection locked="0"/>
    </xf>
    <xf numFmtId="0" fontId="33" fillId="0" borderId="5" xfId="0" applyFont="1" applyBorder="1" applyAlignment="1" applyProtection="1">
      <alignment horizontal="center" vertical="center" wrapText="1"/>
      <protection locked="0"/>
    </xf>
    <xf numFmtId="165" fontId="30" fillId="2" borderId="32" xfId="0" applyNumberFormat="1" applyFont="1" applyFill="1" applyBorder="1" applyAlignment="1" applyProtection="1">
      <alignment horizontal="left" vertical="center" wrapText="1"/>
      <protection locked="0"/>
    </xf>
    <xf numFmtId="165" fontId="30" fillId="2" borderId="84" xfId="0" applyNumberFormat="1" applyFont="1" applyFill="1" applyBorder="1" applyAlignment="1">
      <alignment horizontal="left" vertical="center" wrapText="1"/>
    </xf>
    <xf numFmtId="165" fontId="30" fillId="2" borderId="12" xfId="0" applyNumberFormat="1" applyFont="1" applyFill="1" applyBorder="1" applyAlignment="1">
      <alignment horizontal="left" vertical="center" wrapText="1"/>
    </xf>
    <xf numFmtId="0" fontId="33" fillId="0" borderId="10" xfId="0" applyFont="1" applyBorder="1" applyAlignment="1">
      <alignment horizontal="center" vertical="center" wrapText="1"/>
    </xf>
    <xf numFmtId="164" fontId="15" fillId="2" borderId="27" xfId="1" applyNumberFormat="1" applyFont="1" applyFill="1" applyBorder="1" applyAlignment="1">
      <alignment horizontal="right" vertical="center" wrapText="1"/>
    </xf>
    <xf numFmtId="164" fontId="15" fillId="2" borderId="60" xfId="1" applyNumberFormat="1" applyFont="1" applyFill="1" applyBorder="1" applyAlignment="1">
      <alignment horizontal="right" vertical="center" wrapText="1"/>
    </xf>
    <xf numFmtId="164" fontId="15" fillId="2" borderId="5" xfId="1" applyNumberFormat="1" applyFont="1" applyFill="1" applyBorder="1" applyAlignment="1">
      <alignment horizontal="right" vertical="center" wrapText="1"/>
    </xf>
    <xf numFmtId="164" fontId="15" fillId="2" borderId="2" xfId="1" applyNumberFormat="1" applyFont="1" applyFill="1" applyBorder="1" applyAlignment="1">
      <alignment horizontal="right" vertical="center" wrapText="1"/>
    </xf>
    <xf numFmtId="164" fontId="15" fillId="2" borderId="55" xfId="1" applyNumberFormat="1" applyFont="1" applyFill="1" applyBorder="1" applyAlignment="1">
      <alignment horizontal="right" vertical="center" wrapText="1"/>
    </xf>
    <xf numFmtId="164" fontId="15" fillId="2" borderId="1" xfId="1" applyNumberFormat="1" applyFont="1" applyFill="1" applyBorder="1" applyAlignment="1">
      <alignment horizontal="right" vertical="center" wrapText="1"/>
    </xf>
    <xf numFmtId="164" fontId="15" fillId="2" borderId="61" xfId="1" applyNumberFormat="1" applyFont="1" applyFill="1" applyBorder="1" applyAlignment="1">
      <alignment horizontal="right" vertical="center" wrapText="1"/>
    </xf>
    <xf numFmtId="164" fontId="15" fillId="2" borderId="21" xfId="1" applyNumberFormat="1" applyFont="1" applyFill="1" applyBorder="1" applyAlignment="1">
      <alignment horizontal="right" vertical="center" wrapText="1"/>
    </xf>
    <xf numFmtId="164" fontId="15" fillId="2" borderId="57" xfId="1" applyNumberFormat="1" applyFont="1" applyFill="1" applyBorder="1" applyAlignment="1">
      <alignment horizontal="right" vertical="center" wrapText="1"/>
    </xf>
    <xf numFmtId="164" fontId="15" fillId="2" borderId="24" xfId="1" applyNumberFormat="1" applyFont="1" applyFill="1" applyBorder="1" applyAlignment="1">
      <alignment horizontal="right" vertical="center" wrapText="1"/>
    </xf>
    <xf numFmtId="164" fontId="17" fillId="2" borderId="45" xfId="1" applyNumberFormat="1" applyFont="1" applyFill="1" applyBorder="1" applyAlignment="1">
      <alignment horizontal="right" vertical="center" wrapText="1"/>
    </xf>
    <xf numFmtId="164" fontId="17" fillId="2" borderId="19" xfId="1" applyNumberFormat="1" applyFont="1" applyFill="1" applyBorder="1" applyAlignment="1">
      <alignment horizontal="right" vertical="center" wrapText="1"/>
    </xf>
    <xf numFmtId="164" fontId="17" fillId="2" borderId="52" xfId="1" applyNumberFormat="1" applyFont="1" applyFill="1" applyBorder="1" applyAlignment="1">
      <alignment horizontal="right" vertical="center" wrapText="1"/>
    </xf>
    <xf numFmtId="164" fontId="17" fillId="2" borderId="91" xfId="1" applyNumberFormat="1" applyFont="1" applyFill="1" applyBorder="1" applyAlignment="1">
      <alignment horizontal="right" vertical="center" wrapText="1"/>
    </xf>
    <xf numFmtId="164" fontId="15" fillId="2" borderId="34" xfId="1" applyNumberFormat="1" applyFont="1" applyFill="1" applyBorder="1" applyAlignment="1">
      <alignment horizontal="right" vertical="center" wrapText="1"/>
    </xf>
    <xf numFmtId="164" fontId="15" fillId="2" borderId="11" xfId="1" applyNumberFormat="1" applyFont="1" applyFill="1" applyBorder="1" applyAlignment="1">
      <alignment horizontal="right" vertical="center" wrapText="1"/>
    </xf>
    <xf numFmtId="164" fontId="15" fillId="2" borderId="80" xfId="1" applyNumberFormat="1" applyFont="1" applyFill="1" applyBorder="1" applyAlignment="1">
      <alignment horizontal="right" vertical="center" wrapText="1"/>
    </xf>
    <xf numFmtId="164" fontId="15" fillId="2" borderId="12" xfId="1" applyNumberFormat="1" applyFont="1" applyFill="1" applyBorder="1" applyAlignment="1">
      <alignment horizontal="right" vertical="center" wrapText="1"/>
    </xf>
    <xf numFmtId="165" fontId="30" fillId="9" borderId="32" xfId="0" applyNumberFormat="1" applyFont="1" applyFill="1" applyBorder="1" applyAlignment="1">
      <alignment horizontal="left" vertical="center" wrapText="1"/>
    </xf>
    <xf numFmtId="165" fontId="30" fillId="2" borderId="29" xfId="0" applyNumberFormat="1" applyFont="1" applyFill="1" applyBorder="1" applyAlignment="1">
      <alignment horizontal="left" vertical="center" wrapText="1"/>
    </xf>
    <xf numFmtId="0" fontId="23" fillId="0" borderId="39" xfId="0" applyFont="1" applyBorder="1" applyAlignment="1">
      <alignment horizontal="left" vertical="center" wrapText="1"/>
    </xf>
    <xf numFmtId="0" fontId="23" fillId="0" borderId="1" xfId="0" applyFont="1" applyBorder="1" applyAlignment="1">
      <alignment horizontal="left" vertical="center" wrapText="1"/>
    </xf>
    <xf numFmtId="0" fontId="23" fillId="0" borderId="4" xfId="0" applyFont="1" applyBorder="1" applyAlignment="1">
      <alignment horizontal="left" vertical="center" wrapText="1"/>
    </xf>
    <xf numFmtId="165" fontId="23" fillId="0" borderId="0" xfId="0" applyNumberFormat="1" applyFont="1" applyAlignment="1" applyProtection="1">
      <alignment horizontal="left" vertical="top" wrapText="1"/>
      <protection locked="0"/>
    </xf>
    <xf numFmtId="0" fontId="17" fillId="4" borderId="37" xfId="0" applyFont="1" applyFill="1" applyBorder="1" applyAlignment="1">
      <alignment horizontal="left" vertical="center" wrapText="1"/>
    </xf>
    <xf numFmtId="164" fontId="30" fillId="2" borderId="43" xfId="0" applyNumberFormat="1" applyFont="1" applyFill="1" applyBorder="1" applyAlignment="1">
      <alignment horizontal="right" vertical="center" wrapText="1"/>
    </xf>
    <xf numFmtId="164" fontId="30" fillId="2" borderId="36" xfId="0" applyNumberFormat="1" applyFont="1" applyFill="1" applyBorder="1" applyAlignment="1">
      <alignment horizontal="right" vertical="center" wrapText="1"/>
    </xf>
    <xf numFmtId="164" fontId="30" fillId="2" borderId="32" xfId="0" applyNumberFormat="1" applyFont="1" applyFill="1" applyBorder="1" applyAlignment="1" applyProtection="1">
      <alignment horizontal="right" vertical="center" wrapText="1"/>
      <protection locked="0"/>
    </xf>
    <xf numFmtId="164" fontId="30" fillId="2" borderId="84" xfId="0" applyNumberFormat="1" applyFont="1" applyFill="1" applyBorder="1" applyAlignment="1">
      <alignment horizontal="right" vertical="center" wrapText="1"/>
    </xf>
    <xf numFmtId="164" fontId="38" fillId="2" borderId="33" xfId="0" applyNumberFormat="1" applyFont="1" applyFill="1" applyBorder="1" applyAlignment="1">
      <alignment horizontal="right" vertical="center" wrapText="1"/>
    </xf>
    <xf numFmtId="165" fontId="38" fillId="2" borderId="33" xfId="0" applyNumberFormat="1" applyFont="1" applyFill="1" applyBorder="1" applyAlignment="1">
      <alignment horizontal="center" vertical="center" wrapText="1"/>
    </xf>
    <xf numFmtId="164" fontId="38" fillId="2" borderId="28" xfId="0" applyNumberFormat="1" applyFont="1" applyFill="1" applyBorder="1" applyAlignment="1">
      <alignment horizontal="right" vertical="center" wrapText="1"/>
    </xf>
    <xf numFmtId="164" fontId="17" fillId="2" borderId="18" xfId="1" applyNumberFormat="1" applyFont="1" applyFill="1" applyBorder="1" applyAlignment="1">
      <alignment horizontal="right" vertical="center" wrapText="1"/>
    </xf>
    <xf numFmtId="164" fontId="17" fillId="2" borderId="16" xfId="1" applyNumberFormat="1" applyFont="1" applyFill="1" applyBorder="1" applyAlignment="1">
      <alignment horizontal="right" vertical="center" wrapText="1"/>
    </xf>
    <xf numFmtId="164" fontId="17" fillId="2" borderId="70" xfId="1" applyNumberFormat="1" applyFont="1" applyFill="1" applyBorder="1" applyAlignment="1">
      <alignment horizontal="right" vertical="center" wrapText="1"/>
    </xf>
    <xf numFmtId="0" fontId="23" fillId="0" borderId="65" xfId="0" applyFont="1" applyBorder="1"/>
    <xf numFmtId="0" fontId="28" fillId="0" borderId="65" xfId="0" applyFont="1" applyBorder="1" applyAlignment="1" applyProtection="1">
      <alignment vertical="top" wrapText="1"/>
      <protection locked="0"/>
    </xf>
    <xf numFmtId="165" fontId="17" fillId="2" borderId="33" xfId="0" applyNumberFormat="1" applyFont="1" applyFill="1" applyBorder="1" applyAlignment="1">
      <alignment horizontal="center" vertical="center" wrapText="1"/>
    </xf>
    <xf numFmtId="165" fontId="0" fillId="3" borderId="1" xfId="0" applyNumberFormat="1" applyFill="1" applyBorder="1" applyAlignment="1">
      <alignment horizontal="center" vertical="center" wrapText="1"/>
    </xf>
    <xf numFmtId="164" fontId="23" fillId="0" borderId="16" xfId="0" applyNumberFormat="1" applyFont="1" applyBorder="1" applyAlignment="1">
      <alignment horizontal="right" vertical="center" wrapText="1"/>
    </xf>
    <xf numFmtId="0" fontId="23" fillId="0" borderId="22" xfId="0" applyFont="1" applyBorder="1" applyAlignment="1">
      <alignment horizontal="left" vertical="center" wrapText="1"/>
    </xf>
    <xf numFmtId="165" fontId="0" fillId="3" borderId="17" xfId="0" applyNumberFormat="1" applyFill="1" applyBorder="1" applyAlignment="1">
      <alignment horizontal="center" vertical="center" wrapText="1"/>
    </xf>
    <xf numFmtId="165" fontId="0" fillId="3" borderId="23" xfId="0" applyNumberFormat="1" applyFill="1" applyBorder="1" applyAlignment="1">
      <alignment horizontal="center" vertical="center" wrapText="1"/>
    </xf>
    <xf numFmtId="164" fontId="33" fillId="0" borderId="25" xfId="0" applyNumberFormat="1" applyFont="1" applyBorder="1" applyAlignment="1">
      <alignment horizontal="left" vertical="center" wrapText="1"/>
    </xf>
    <xf numFmtId="164" fontId="17" fillId="2" borderId="28" xfId="0" applyNumberFormat="1" applyFont="1" applyFill="1" applyBorder="1" applyAlignment="1">
      <alignment horizontal="right" vertical="center" wrapText="1"/>
    </xf>
    <xf numFmtId="0" fontId="0" fillId="3" borderId="0" xfId="0" applyFill="1"/>
    <xf numFmtId="1" fontId="17" fillId="3" borderId="0" xfId="0" applyNumberFormat="1" applyFont="1" applyFill="1" applyAlignment="1">
      <alignment horizontal="right" vertical="top" wrapText="1"/>
    </xf>
    <xf numFmtId="165" fontId="17" fillId="3" borderId="0" xfId="0" applyNumberFormat="1" applyFont="1" applyFill="1" applyAlignment="1">
      <alignment vertical="top" wrapText="1"/>
    </xf>
    <xf numFmtId="49" fontId="36" fillId="0" borderId="0" xfId="0" applyNumberFormat="1" applyFont="1" applyAlignment="1">
      <alignment horizontal="left" vertical="top" wrapText="1"/>
    </xf>
    <xf numFmtId="165" fontId="23" fillId="0" borderId="3" xfId="0" applyNumberFormat="1" applyFont="1" applyBorder="1" applyAlignment="1" applyProtection="1">
      <alignment horizontal="left" vertical="top" wrapText="1"/>
      <protection locked="0"/>
    </xf>
    <xf numFmtId="165" fontId="23" fillId="0" borderId="19" xfId="0" applyNumberFormat="1" applyFont="1" applyBorder="1" applyAlignment="1" applyProtection="1">
      <alignment horizontal="left" vertical="top" wrapText="1"/>
      <protection locked="0"/>
    </xf>
    <xf numFmtId="0" fontId="17" fillId="2" borderId="38" xfId="0" applyFont="1" applyFill="1" applyBorder="1" applyAlignment="1">
      <alignment horizontal="center" vertical="center" wrapText="1"/>
    </xf>
    <xf numFmtId="0" fontId="23" fillId="0" borderId="29" xfId="0" applyFont="1" applyBorder="1" applyAlignment="1">
      <alignment horizontal="left" vertical="top" wrapText="1"/>
    </xf>
    <xf numFmtId="49" fontId="25" fillId="0" borderId="0" xfId="0" applyNumberFormat="1" applyFont="1" applyAlignment="1">
      <alignment horizontal="center" vertical="center" wrapText="1"/>
    </xf>
    <xf numFmtId="0" fontId="22" fillId="4" borderId="38" xfId="0" applyFont="1" applyFill="1" applyBorder="1" applyAlignment="1">
      <alignment horizontal="center" vertical="center" wrapText="1"/>
    </xf>
    <xf numFmtId="0" fontId="22" fillId="4" borderId="29" xfId="0" applyFont="1" applyFill="1" applyBorder="1" applyAlignment="1">
      <alignment horizontal="center" vertical="center" wrapText="1"/>
    </xf>
    <xf numFmtId="0" fontId="22" fillId="4" borderId="30" xfId="0" applyFont="1" applyFill="1" applyBorder="1" applyAlignment="1">
      <alignment horizontal="center" vertical="center" wrapText="1"/>
    </xf>
    <xf numFmtId="49" fontId="17" fillId="0" borderId="0" xfId="0" applyNumberFormat="1" applyFont="1" applyAlignment="1">
      <alignment horizontal="left" vertical="center" wrapText="1"/>
    </xf>
    <xf numFmtId="49" fontId="17" fillId="0" borderId="0" xfId="0" applyNumberFormat="1" applyFont="1" applyAlignment="1">
      <alignment horizontal="left" vertical="center"/>
    </xf>
    <xf numFmtId="0" fontId="20" fillId="4" borderId="40" xfId="0" applyFont="1" applyFill="1" applyBorder="1" applyAlignment="1">
      <alignment horizontal="left" vertical="center" wrapText="1" readingOrder="1"/>
    </xf>
    <xf numFmtId="0" fontId="26" fillId="4" borderId="41" xfId="0" applyFont="1" applyFill="1" applyBorder="1" applyAlignment="1">
      <alignment horizontal="left" vertical="center" wrapText="1" readingOrder="1"/>
    </xf>
    <xf numFmtId="0" fontId="26" fillId="4" borderId="42" xfId="0" applyFont="1" applyFill="1" applyBorder="1" applyAlignment="1">
      <alignment horizontal="left" vertical="center" wrapText="1" readingOrder="1"/>
    </xf>
    <xf numFmtId="0" fontId="26" fillId="4" borderId="18" xfId="0" applyFont="1" applyFill="1" applyBorder="1" applyAlignment="1">
      <alignment horizontal="left" vertical="center" wrapText="1" readingOrder="1"/>
    </xf>
    <xf numFmtId="0" fontId="26" fillId="4" borderId="31" xfId="0" applyFont="1" applyFill="1" applyBorder="1" applyAlignment="1">
      <alignment horizontal="left" vertical="center" wrapText="1" readingOrder="1"/>
    </xf>
    <xf numFmtId="0" fontId="26" fillId="4" borderId="51" xfId="0" applyFont="1" applyFill="1" applyBorder="1" applyAlignment="1">
      <alignment horizontal="left" vertical="center" wrapText="1" readingOrder="1"/>
    </xf>
    <xf numFmtId="165" fontId="23" fillId="0" borderId="3" xfId="0" applyNumberFormat="1" applyFont="1" applyBorder="1" applyAlignment="1" applyProtection="1">
      <alignment horizontal="left" vertical="top" wrapText="1"/>
      <protection locked="0"/>
    </xf>
    <xf numFmtId="165" fontId="23" fillId="0" borderId="19" xfId="0" applyNumberFormat="1" applyFont="1" applyBorder="1" applyAlignment="1" applyProtection="1">
      <alignment horizontal="left" vertical="top" wrapText="1"/>
      <protection locked="0"/>
    </xf>
    <xf numFmtId="0" fontId="27" fillId="5" borderId="40" xfId="0" applyFont="1" applyFill="1" applyBorder="1" applyAlignment="1">
      <alignment horizontal="center" vertical="center" wrapText="1"/>
    </xf>
    <xf numFmtId="0" fontId="27" fillId="5" borderId="42" xfId="0" applyFont="1" applyFill="1" applyBorder="1" applyAlignment="1">
      <alignment horizontal="center" vertical="center" wrapText="1"/>
    </xf>
    <xf numFmtId="0" fontId="19" fillId="4" borderId="38" xfId="0"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9" fillId="4" borderId="30" xfId="0" applyFont="1" applyFill="1" applyBorder="1" applyAlignment="1">
      <alignment horizontal="center" vertical="center" wrapText="1"/>
    </xf>
    <xf numFmtId="165" fontId="23" fillId="0" borderId="47" xfId="0" applyNumberFormat="1" applyFont="1" applyBorder="1" applyAlignment="1" applyProtection="1">
      <alignment horizontal="left" vertical="top" wrapText="1"/>
      <protection locked="0"/>
    </xf>
    <xf numFmtId="165" fontId="23" fillId="0" borderId="45" xfId="0" applyNumberFormat="1" applyFont="1" applyBorder="1" applyAlignment="1" applyProtection="1">
      <alignment horizontal="left" vertical="top" wrapText="1"/>
      <protection locked="0"/>
    </xf>
    <xf numFmtId="0" fontId="23" fillId="0" borderId="38" xfId="0" applyFont="1" applyBorder="1" applyAlignment="1" applyProtection="1">
      <alignment horizontal="left" vertical="top" wrapText="1"/>
      <protection locked="0"/>
    </xf>
    <xf numFmtId="0" fontId="23" fillId="0" borderId="29" xfId="0" applyFont="1" applyBorder="1" applyAlignment="1" applyProtection="1">
      <alignment horizontal="left" vertical="top" wrapText="1"/>
      <protection locked="0"/>
    </xf>
    <xf numFmtId="0" fontId="23" fillId="0" borderId="30" xfId="0" applyFont="1" applyBorder="1" applyAlignment="1" applyProtection="1">
      <alignment horizontal="left" vertical="top" wrapText="1"/>
      <protection locked="0"/>
    </xf>
    <xf numFmtId="165" fontId="23" fillId="0" borderId="38" xfId="0" applyNumberFormat="1" applyFont="1" applyBorder="1" applyAlignment="1" applyProtection="1">
      <alignment horizontal="left" vertical="top" wrapText="1"/>
      <protection locked="0"/>
    </xf>
    <xf numFmtId="165" fontId="23" fillId="0" borderId="30" xfId="0" applyNumberFormat="1" applyFont="1" applyBorder="1" applyAlignment="1" applyProtection="1">
      <alignment horizontal="left" vertical="top" wrapText="1"/>
      <protection locked="0"/>
    </xf>
    <xf numFmtId="165" fontId="23" fillId="0" borderId="9" xfId="0" applyNumberFormat="1" applyFont="1" applyBorder="1" applyAlignment="1" applyProtection="1">
      <alignment horizontal="left" vertical="top" wrapText="1"/>
      <protection locked="0"/>
    </xf>
    <xf numFmtId="165" fontId="23" fillId="0" borderId="52" xfId="0" applyNumberFormat="1" applyFont="1" applyBorder="1" applyAlignment="1" applyProtection="1">
      <alignment horizontal="left" vertical="top" wrapText="1"/>
      <protection locked="0"/>
    </xf>
    <xf numFmtId="0" fontId="28" fillId="0" borderId="40" xfId="0" applyFont="1" applyBorder="1" applyAlignment="1">
      <alignment horizontal="center" vertical="center" wrapText="1"/>
    </xf>
    <xf numFmtId="0" fontId="28" fillId="0" borderId="41" xfId="0" applyFont="1" applyBorder="1" applyAlignment="1">
      <alignment horizontal="center" vertical="center" wrapText="1"/>
    </xf>
    <xf numFmtId="0" fontId="28" fillId="0" borderId="42"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31" xfId="0" applyFont="1" applyBorder="1" applyAlignment="1">
      <alignment horizontal="center" vertical="center" wrapText="1"/>
    </xf>
    <xf numFmtId="0" fontId="28" fillId="0" borderId="51" xfId="0" applyFont="1" applyBorder="1" applyAlignment="1">
      <alignment horizontal="center" vertical="center" wrapText="1"/>
    </xf>
    <xf numFmtId="164" fontId="38" fillId="5" borderId="38" xfId="0" applyNumberFormat="1" applyFont="1" applyFill="1" applyBorder="1" applyAlignment="1">
      <alignment horizontal="center" vertical="center" wrapText="1"/>
    </xf>
    <xf numFmtId="164" fontId="38" fillId="5" borderId="29" xfId="0" applyNumberFormat="1" applyFont="1" applyFill="1" applyBorder="1" applyAlignment="1">
      <alignment horizontal="center" vertical="center" wrapText="1"/>
    </xf>
    <xf numFmtId="164" fontId="38" fillId="5" borderId="30" xfId="0" applyNumberFormat="1" applyFont="1" applyFill="1" applyBorder="1" applyAlignment="1">
      <alignment horizontal="center" vertical="center" wrapText="1"/>
    </xf>
    <xf numFmtId="0" fontId="17" fillId="2" borderId="38" xfId="0" applyFont="1" applyFill="1" applyBorder="1" applyAlignment="1">
      <alignment horizontal="center" vertical="center" wrapText="1"/>
    </xf>
    <xf numFmtId="0" fontId="17" fillId="2" borderId="29" xfId="0" applyFont="1" applyFill="1" applyBorder="1" applyAlignment="1">
      <alignment horizontal="center" vertical="center" wrapText="1"/>
    </xf>
    <xf numFmtId="0" fontId="17" fillId="2" borderId="54" xfId="0" applyFont="1" applyFill="1" applyBorder="1" applyAlignment="1">
      <alignment horizontal="center" vertical="center" wrapText="1"/>
    </xf>
    <xf numFmtId="0" fontId="31" fillId="0" borderId="0" xfId="0" applyFont="1" applyAlignment="1">
      <alignment horizontal="center" vertical="center" wrapText="1"/>
    </xf>
    <xf numFmtId="0" fontId="31" fillId="0" borderId="31" xfId="0" applyFont="1" applyBorder="1" applyAlignment="1">
      <alignment horizontal="center" vertical="center" wrapText="1"/>
    </xf>
    <xf numFmtId="0" fontId="23" fillId="0" borderId="38" xfId="0" applyFont="1" applyBorder="1" applyAlignment="1">
      <alignment horizontal="left" vertical="top" wrapText="1"/>
    </xf>
    <xf numFmtId="0" fontId="23" fillId="0" borderId="29" xfId="0" applyFont="1" applyBorder="1" applyAlignment="1">
      <alignment horizontal="left" vertical="top" wrapText="1"/>
    </xf>
    <xf numFmtId="0" fontId="23" fillId="0" borderId="30" xfId="0" applyFont="1" applyBorder="1" applyAlignment="1">
      <alignment horizontal="left" vertical="top" wrapText="1"/>
    </xf>
    <xf numFmtId="0" fontId="23" fillId="0" borderId="37" xfId="0" applyFont="1" applyBorder="1" applyAlignment="1" applyProtection="1">
      <alignment horizontal="left" vertical="top" wrapText="1"/>
      <protection locked="0"/>
    </xf>
    <xf numFmtId="0" fontId="15" fillId="0" borderId="37" xfId="0" applyFont="1" applyBorder="1" applyAlignment="1" applyProtection="1">
      <alignment horizontal="left" vertical="top" wrapText="1"/>
      <protection locked="0"/>
    </xf>
    <xf numFmtId="49" fontId="36" fillId="0" borderId="0" xfId="0" applyNumberFormat="1" applyFont="1" applyAlignment="1">
      <alignment horizontal="left" vertical="top" wrapText="1"/>
    </xf>
    <xf numFmtId="0" fontId="17" fillId="5" borderId="38" xfId="0" applyFont="1" applyFill="1" applyBorder="1" applyAlignment="1">
      <alignment horizontal="center" vertical="center" wrapText="1"/>
    </xf>
    <xf numFmtId="0" fontId="17" fillId="5" borderId="29" xfId="0" applyFont="1" applyFill="1" applyBorder="1" applyAlignment="1">
      <alignment horizontal="center" vertical="center" wrapText="1"/>
    </xf>
    <xf numFmtId="0" fontId="17" fillId="5" borderId="30" xfId="0" applyFont="1" applyFill="1" applyBorder="1" applyAlignment="1">
      <alignment horizontal="center" vertical="center" wrapText="1"/>
    </xf>
    <xf numFmtId="1" fontId="17" fillId="2" borderId="38" xfId="0" applyNumberFormat="1" applyFont="1" applyFill="1" applyBorder="1" applyAlignment="1">
      <alignment horizontal="right" vertical="top" wrapText="1"/>
    </xf>
    <xf numFmtId="1" fontId="17" fillId="2" borderId="29" xfId="0" applyNumberFormat="1" applyFont="1" applyFill="1" applyBorder="1" applyAlignment="1">
      <alignment horizontal="right" vertical="top" wrapText="1"/>
    </xf>
    <xf numFmtId="1" fontId="17" fillId="2" borderId="30" xfId="0" applyNumberFormat="1" applyFont="1" applyFill="1" applyBorder="1" applyAlignment="1">
      <alignment horizontal="right" vertical="top" wrapText="1"/>
    </xf>
    <xf numFmtId="0" fontId="23" fillId="3" borderId="40" xfId="0" applyFont="1" applyFill="1" applyBorder="1" applyAlignment="1" applyProtection="1">
      <alignment horizontal="left" vertical="top" wrapText="1"/>
      <protection locked="0"/>
    </xf>
    <xf numFmtId="0" fontId="23" fillId="3" borderId="41" xfId="0" applyFont="1" applyFill="1" applyBorder="1" applyAlignment="1" applyProtection="1">
      <alignment horizontal="left" vertical="top" wrapText="1"/>
      <protection locked="0"/>
    </xf>
    <xf numFmtId="0" fontId="23" fillId="3" borderId="42" xfId="0" applyFont="1" applyFill="1" applyBorder="1" applyAlignment="1" applyProtection="1">
      <alignment horizontal="left" vertical="top" wrapText="1"/>
      <protection locked="0"/>
    </xf>
    <xf numFmtId="0" fontId="23" fillId="3" borderId="18" xfId="0" applyFont="1" applyFill="1" applyBorder="1" applyAlignment="1" applyProtection="1">
      <alignment horizontal="left" vertical="center" wrapText="1"/>
      <protection locked="0"/>
    </xf>
    <xf numFmtId="0" fontId="23" fillId="3" borderId="31" xfId="0" applyFont="1" applyFill="1" applyBorder="1" applyAlignment="1" applyProtection="1">
      <alignment horizontal="left" vertical="center" wrapText="1"/>
      <protection locked="0"/>
    </xf>
    <xf numFmtId="0" fontId="23" fillId="3" borderId="51" xfId="0" applyFont="1" applyFill="1" applyBorder="1" applyAlignment="1" applyProtection="1">
      <alignment horizontal="left" vertical="center" wrapText="1"/>
      <protection locked="0"/>
    </xf>
    <xf numFmtId="0" fontId="23" fillId="3" borderId="38" xfId="0" applyFont="1" applyFill="1" applyBorder="1" applyAlignment="1">
      <alignment horizontal="left" vertical="center" wrapText="1"/>
    </xf>
    <xf numFmtId="0" fontId="35" fillId="3" borderId="29" xfId="0" applyFont="1" applyFill="1" applyBorder="1" applyAlignment="1">
      <alignment horizontal="left" vertical="center" wrapText="1"/>
    </xf>
    <xf numFmtId="0" fontId="35" fillId="3" borderId="30" xfId="0" applyFont="1" applyFill="1" applyBorder="1" applyAlignment="1">
      <alignment horizontal="left" vertical="center" wrapText="1"/>
    </xf>
    <xf numFmtId="164" fontId="17" fillId="5" borderId="38" xfId="0" applyNumberFormat="1" applyFont="1" applyFill="1" applyBorder="1" applyAlignment="1">
      <alignment horizontal="center" vertical="center" wrapText="1"/>
    </xf>
    <xf numFmtId="164" fontId="17" fillId="5" borderId="29" xfId="0" applyNumberFormat="1" applyFont="1" applyFill="1" applyBorder="1" applyAlignment="1">
      <alignment horizontal="center" vertical="center" wrapText="1"/>
    </xf>
    <xf numFmtId="164" fontId="17" fillId="5" borderId="30" xfId="0" applyNumberFormat="1" applyFont="1" applyFill="1" applyBorder="1" applyAlignment="1">
      <alignment horizontal="center" vertical="center" wrapText="1"/>
    </xf>
    <xf numFmtId="0" fontId="23" fillId="0" borderId="37" xfId="0" applyFont="1" applyBorder="1" applyAlignment="1">
      <alignment horizontal="left" vertical="center" wrapText="1"/>
    </xf>
    <xf numFmtId="49" fontId="31" fillId="0" borderId="0" xfId="0" applyNumberFormat="1" applyFont="1" applyAlignment="1">
      <alignment horizontal="center" vertical="center"/>
    </xf>
    <xf numFmtId="0" fontId="17" fillId="2" borderId="38" xfId="0" applyFont="1" applyFill="1" applyBorder="1" applyAlignment="1">
      <alignment horizontal="left" vertical="center" wrapText="1"/>
    </xf>
    <xf numFmtId="0" fontId="17" fillId="2" borderId="37" xfId="0" applyFont="1" applyFill="1" applyBorder="1" applyAlignment="1">
      <alignment horizontal="left" vertical="center" wrapText="1"/>
    </xf>
  </cellXfs>
  <cellStyles count="8">
    <cellStyle name="Currency" xfId="1" builtinId="4"/>
    <cellStyle name="Normal" xfId="0" builtinId="0"/>
    <cellStyle name="Normal 2" xfId="2" xr:uid="{00000000-0005-0000-0000-000002000000}"/>
    <cellStyle name="Normal 2 2" xfId="5" xr:uid="{0689654A-9A44-4402-9695-C5E4FBF9EE15}"/>
    <cellStyle name="Normal 3" xfId="3" xr:uid="{00000000-0005-0000-0000-000003000000}"/>
    <cellStyle name="Normal 3 2" xfId="6" xr:uid="{B7E8D961-A0CA-4394-B2B0-50FA198B3A40}"/>
    <cellStyle name="Normal 4" xfId="7" xr:uid="{3E446E02-AF3A-48B7-8D60-8F1030CB56DD}"/>
    <cellStyle name="Percent" xfId="4" builtinId="5"/>
  </cellStyles>
  <dxfs count="414">
    <dxf>
      <font>
        <strike val="0"/>
        <outline val="0"/>
        <shadow val="0"/>
        <u val="none"/>
        <vertAlign val="baseline"/>
        <name val="Aptos"/>
        <family val="2"/>
        <scheme val="none"/>
      </font>
      <alignment horizontal="left" vertical="center" textRotation="0" wrapText="1" indent="0" justifyLastLine="0" shrinkToFit="0" readingOrder="0"/>
    </dxf>
    <dxf>
      <font>
        <strike val="0"/>
        <outline val="0"/>
        <shadow val="0"/>
        <u val="none"/>
        <vertAlign val="baseline"/>
        <name val="Aptos"/>
        <family val="2"/>
        <scheme val="none"/>
      </font>
      <alignment horizontal="left" vertical="center" textRotation="0" wrapText="1" indent="0" justifyLastLine="0" shrinkToFit="0" readingOrder="0"/>
    </dxf>
    <dxf>
      <font>
        <strike val="0"/>
        <outline val="0"/>
        <shadow val="0"/>
        <u val="none"/>
        <vertAlign val="baseline"/>
        <name val="Aptos"/>
        <family val="2"/>
        <scheme val="none"/>
      </font>
      <alignment horizontal="left" vertical="center" textRotation="0" wrapText="1" indent="0" justifyLastLine="0" shrinkToFit="0" readingOrder="0"/>
    </dxf>
    <dxf>
      <font>
        <strike val="0"/>
        <outline val="0"/>
        <shadow val="0"/>
        <u val="none"/>
        <vertAlign val="baseline"/>
        <name val="Aptos"/>
        <family val="2"/>
        <scheme val="none"/>
      </font>
      <alignment horizontal="right" vertical="center" textRotation="0" wrapText="1" indent="0" justifyLastLine="0" shrinkToFit="0" readingOrder="0"/>
      <border outline="0">
        <left style="thin">
          <color indexed="64"/>
        </left>
      </border>
    </dxf>
    <dxf>
      <font>
        <strike val="0"/>
        <outline val="0"/>
        <shadow val="0"/>
        <u val="none"/>
        <vertAlign val="baseline"/>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top/>
        <bottom/>
      </border>
      <protection locked="1" hidden="0"/>
    </dxf>
    <dxf>
      <font>
        <b val="0"/>
        <i val="0"/>
        <strike val="0"/>
        <condense val="0"/>
        <extend val="0"/>
        <outline val="0"/>
        <shadow val="0"/>
        <u val="none"/>
        <vertAlign val="baseline"/>
        <sz val="10"/>
        <color theme="1"/>
        <name val="Aptos"/>
        <family val="2"/>
        <scheme val="none"/>
      </font>
      <numFmt numFmtId="14" formatCode="0.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auto="1"/>
        <name val="Aptos"/>
        <family val="2"/>
        <scheme val="none"/>
      </font>
      <numFmt numFmtId="165" formatCode="&quot;$&quot;#,##0"/>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ptos"/>
        <family val="2"/>
        <scheme val="none"/>
      </font>
      <numFmt numFmtId="14" formatCode="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ptos"/>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outline="0">
        <left style="medium">
          <color indexed="64"/>
        </left>
        <right style="medium">
          <color indexed="64"/>
        </right>
        <top style="medium">
          <color indexed="64"/>
        </top>
      </border>
    </dxf>
    <dxf>
      <font>
        <strike val="0"/>
        <outline val="0"/>
        <shadow val="0"/>
        <u val="none"/>
        <vertAlign val="baseline"/>
        <name val="Aptos"/>
        <family val="2"/>
        <scheme val="none"/>
      </font>
    </dxf>
    <dxf>
      <font>
        <strike val="0"/>
        <outline val="0"/>
        <shadow val="0"/>
        <u val="none"/>
        <vertAlign val="baseline"/>
        <sz val="11"/>
        <color theme="1"/>
        <name val="Aptos"/>
        <family val="2"/>
        <scheme val="none"/>
      </font>
      <alignment horizontal="center" textRotation="0" wrapText="1" indent="0" justifyLastLine="0" shrinkToFit="0" readingOrder="0"/>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strike val="0"/>
        <outline val="0"/>
        <shadow val="0"/>
        <u val="none"/>
        <vertAlign val="baseline"/>
        <name val="Aptos"/>
        <family val="2"/>
        <scheme val="none"/>
      </font>
      <alignment horizontal="left" vertical="center" textRotation="0" wrapText="1" indent="0" justifyLastLine="0" shrinkToFit="0" readingOrder="0"/>
    </dxf>
    <dxf>
      <font>
        <strike val="0"/>
        <outline val="0"/>
        <shadow val="0"/>
        <u val="none"/>
        <vertAlign val="baseline"/>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name val="Aptos"/>
        <family val="2"/>
        <scheme val="none"/>
      </font>
      <alignment horizontal="right" vertical="center" textRotation="0" wrapText="1" indent="0" justifyLastLine="0" shrinkToFit="0" readingOrder="0"/>
      <border outline="0">
        <left style="thin">
          <color indexed="64"/>
        </left>
      </border>
    </dxf>
    <dxf>
      <font>
        <strike val="0"/>
        <outline val="0"/>
        <shadow val="0"/>
        <u val="none"/>
        <vertAlign val="baseline"/>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ptos"/>
        <family val="2"/>
        <scheme val="none"/>
      </font>
      <numFmt numFmtId="0" formatCode="General"/>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0" formatCode="General"/>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Aptos"/>
        <family val="2"/>
        <scheme val="none"/>
      </font>
      <numFmt numFmtId="164" formatCode="&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numFmt numFmtId="14" formatCode="0.0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0" formatCode="General"/>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bottom style="medium">
          <color indexed="64"/>
        </bottom>
      </border>
    </dxf>
    <dxf>
      <border diagonalUp="0" diagonalDown="0">
        <left style="medium">
          <color rgb="FF000000"/>
        </left>
        <right style="medium">
          <color rgb="FF000000"/>
        </right>
        <top style="medium">
          <color rgb="FF000000"/>
        </top>
        <bottom style="medium">
          <color rgb="FF000000"/>
        </bottom>
      </border>
    </dxf>
    <dxf>
      <font>
        <strike val="0"/>
        <outline val="0"/>
        <shadow val="0"/>
        <u val="none"/>
        <vertAlign val="baseline"/>
        <name val="Aptos"/>
        <family val="2"/>
        <scheme val="none"/>
      </font>
    </dxf>
    <dxf>
      <font>
        <b/>
        <strike val="0"/>
        <outline val="0"/>
        <shadow val="0"/>
        <u val="none"/>
        <vertAlign val="baseline"/>
        <sz val="11"/>
        <color theme="1"/>
        <name val="Aptos"/>
        <family val="2"/>
        <scheme val="none"/>
      </font>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border>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strike val="0"/>
        <outline val="0"/>
        <shadow val="0"/>
        <u val="none"/>
        <vertAlign val="baseline"/>
        <name val="Aptos"/>
        <family val="2"/>
        <scheme val="none"/>
      </font>
      <alignment horizontal="left" vertical="center" textRotation="0" wrapText="1" indent="0" justifyLastLine="0" shrinkToFit="0" readingOrder="0"/>
    </dxf>
    <dxf>
      <font>
        <strike val="0"/>
        <outline val="0"/>
        <shadow val="0"/>
        <u val="none"/>
        <vertAlign val="baseline"/>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name val="Aptos"/>
        <family val="2"/>
        <scheme val="none"/>
      </font>
      <alignment horizontal="right" vertical="center" textRotation="0" wrapText="1" indent="0" justifyLastLine="0" shrinkToFit="0" readingOrder="0"/>
      <border outline="0">
        <left style="thin">
          <color indexed="64"/>
        </left>
      </border>
    </dxf>
    <dxf>
      <font>
        <strike val="0"/>
        <outline val="0"/>
        <shadow val="0"/>
        <u val="none"/>
        <vertAlign val="baseline"/>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family val="2"/>
        <scheme val="none"/>
      </font>
      <numFmt numFmtId="164" formatCode="&quot;$&quot;#,##0.00"/>
      <alignment horizontal="general" vertical="center" textRotation="0" wrapText="1" indent="0" justifyLastLine="0" shrinkToFit="0" readingOrder="0"/>
      <border diagonalUp="0" diagonalDown="0" outline="0">
        <left style="thin">
          <color indexed="64"/>
        </left>
        <right style="thin">
          <color indexed="64"/>
        </right>
        <top/>
        <bottom style="thin">
          <color indexed="64"/>
        </bottom>
      </border>
      <protection locked="0" hidden="0"/>
    </dxf>
    <dxf>
      <font>
        <strike val="0"/>
        <outline val="0"/>
        <shadow val="0"/>
        <u val="none"/>
        <vertAlign val="baseline"/>
        <name val="Aptos"/>
        <family val="2"/>
        <scheme val="none"/>
      </font>
      <numFmt numFmtId="164" formatCode="&quot;$&quot;#,##0.00"/>
      <border outline="0">
        <left style="thin">
          <color indexed="64"/>
        </left>
      </border>
    </dxf>
    <dxf>
      <font>
        <strike val="0"/>
        <outline val="0"/>
        <shadow val="0"/>
        <u val="none"/>
        <vertAlign val="baseline"/>
        <name val="Aptos"/>
        <family val="2"/>
        <scheme val="none"/>
      </font>
      <numFmt numFmtId="14" formatCode="0.00%"/>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0"/>
        <color auto="1"/>
        <name val="Aptos"/>
        <family val="2"/>
        <scheme val="none"/>
      </font>
      <numFmt numFmtId="2" formatCode="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bottom style="medium">
          <color rgb="FF000000"/>
        </bottom>
      </border>
    </dxf>
    <dxf>
      <border diagonalUp="0" diagonalDown="0">
        <left style="medium">
          <color rgb="FF000000"/>
        </left>
        <right style="medium">
          <color rgb="FF000000"/>
        </right>
        <top style="medium">
          <color rgb="FF000000"/>
        </top>
        <bottom style="medium">
          <color rgb="FF000000"/>
        </bottom>
      </border>
    </dxf>
    <dxf>
      <font>
        <strike val="0"/>
        <outline val="0"/>
        <shadow val="0"/>
        <u val="none"/>
        <vertAlign val="baseline"/>
        <name val="Aptos"/>
        <family val="2"/>
        <scheme val="none"/>
      </font>
    </dxf>
    <dxf>
      <font>
        <b/>
        <strike val="0"/>
        <outline val="0"/>
        <shadow val="0"/>
        <u val="none"/>
        <vertAlign val="baseline"/>
        <sz val="11"/>
        <color theme="1"/>
        <name val="Aptos"/>
        <family val="2"/>
        <scheme val="none"/>
      </font>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border>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strike val="0"/>
        <outline val="0"/>
        <shadow val="0"/>
        <u val="none"/>
        <vertAlign val="baseline"/>
        <name val="Aptos"/>
        <family val="2"/>
        <scheme val="none"/>
      </font>
      <alignment horizontal="left" vertical="center" textRotation="0" wrapText="1" indent="0" justifyLastLine="0" shrinkToFit="0" readingOrder="0"/>
    </dxf>
    <dxf>
      <font>
        <strike val="0"/>
        <outline val="0"/>
        <shadow val="0"/>
        <u val="none"/>
        <vertAlign val="baseline"/>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name val="Aptos"/>
        <family val="2"/>
        <scheme val="none"/>
      </font>
      <alignment horizontal="right" vertical="center" textRotation="0" wrapText="1" indent="0" justifyLastLine="0" shrinkToFit="0" readingOrder="0"/>
      <border outline="0">
        <left style="thin">
          <color indexed="64"/>
        </left>
      </border>
    </dxf>
    <dxf>
      <font>
        <strike val="0"/>
        <outline val="0"/>
        <shadow val="0"/>
        <u val="none"/>
        <vertAlign val="baseline"/>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numFmt numFmtId="164" formatCode="&quot;$&quot;#,##0.00"/>
      <border outline="0">
        <right style="thin">
          <color indexed="64"/>
        </right>
      </border>
    </dxf>
    <dxf>
      <font>
        <strike val="0"/>
        <outline val="0"/>
        <shadow val="0"/>
        <u val="none"/>
        <vertAlign val="baseline"/>
        <name val="Aptos"/>
        <family val="2"/>
        <scheme val="none"/>
      </font>
      <numFmt numFmtId="14" formatCode="0.00%"/>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0"/>
        <color auto="1"/>
        <name val="Aptos"/>
        <family val="2"/>
        <scheme val="none"/>
      </font>
      <numFmt numFmtId="2" formatCode="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bottom style="medium">
          <color rgb="FF000000"/>
        </bottom>
      </border>
    </dxf>
    <dxf>
      <border diagonalUp="0" diagonalDown="0">
        <left style="medium">
          <color rgb="FF000000"/>
        </left>
        <right style="medium">
          <color rgb="FF000000"/>
        </right>
        <top style="medium">
          <color rgb="FF000000"/>
        </top>
        <bottom style="medium">
          <color rgb="FF000000"/>
        </bottom>
      </border>
    </dxf>
    <dxf>
      <font>
        <strike val="0"/>
        <outline val="0"/>
        <shadow val="0"/>
        <u val="none"/>
        <vertAlign val="baseline"/>
        <name val="Aptos"/>
        <family val="2"/>
        <scheme val="none"/>
      </font>
    </dxf>
    <dxf>
      <font>
        <b/>
        <strike val="0"/>
        <outline val="0"/>
        <shadow val="0"/>
        <u val="none"/>
        <vertAlign val="baseline"/>
        <sz val="11"/>
        <color theme="1"/>
        <name val="Aptos"/>
        <family val="2"/>
        <scheme val="none"/>
      </font>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border>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strike val="0"/>
        <outline val="0"/>
        <shadow val="0"/>
        <u val="none"/>
        <vertAlign val="baseline"/>
        <name val="Aptos"/>
        <family val="2"/>
        <scheme val="none"/>
      </font>
      <alignment horizontal="left" vertical="center" textRotation="0" wrapText="1" indent="0" justifyLastLine="0" shrinkToFit="0" readingOrder="0"/>
    </dxf>
    <dxf>
      <font>
        <strike val="0"/>
        <outline val="0"/>
        <shadow val="0"/>
        <u val="none"/>
        <vertAlign val="baseline"/>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name val="Aptos"/>
        <family val="2"/>
        <scheme val="none"/>
      </font>
      <alignment horizontal="right" vertical="center" textRotation="0" wrapText="1" indent="0" justifyLastLine="0" shrinkToFit="0" readingOrder="0"/>
      <border outline="0">
        <left style="thin">
          <color indexed="64"/>
        </left>
      </border>
    </dxf>
    <dxf>
      <font>
        <strike val="0"/>
        <outline val="0"/>
        <shadow val="0"/>
        <u val="none"/>
        <vertAlign val="baseline"/>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numFmt numFmtId="164" formatCode="&quot;$&quot;#,##0.00"/>
      <border outline="0">
        <right style="thin">
          <color indexed="64"/>
        </right>
      </border>
    </dxf>
    <dxf>
      <font>
        <strike val="0"/>
        <outline val="0"/>
        <shadow val="0"/>
        <u val="none"/>
        <vertAlign val="baseline"/>
        <name val="Aptos"/>
        <family val="2"/>
        <scheme val="none"/>
      </font>
      <numFmt numFmtId="14" formatCode="0.00%"/>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2" formatCode="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bottom style="medium">
          <color rgb="FF000000"/>
        </bottom>
      </border>
    </dxf>
    <dxf>
      <border diagonalUp="0" diagonalDown="0">
        <left style="medium">
          <color rgb="FF000000"/>
        </left>
        <right style="medium">
          <color rgb="FF000000"/>
        </right>
        <top style="medium">
          <color rgb="FF000000"/>
        </top>
        <bottom style="medium">
          <color rgb="FF000000"/>
        </bottom>
      </border>
    </dxf>
    <dxf>
      <font>
        <strike val="0"/>
        <outline val="0"/>
        <shadow val="0"/>
        <u val="none"/>
        <vertAlign val="baseline"/>
        <name val="Aptos"/>
        <family val="2"/>
        <scheme val="none"/>
      </font>
    </dxf>
    <dxf>
      <font>
        <b/>
        <strike val="0"/>
        <outline val="0"/>
        <shadow val="0"/>
        <u val="none"/>
        <vertAlign val="baseline"/>
        <sz val="11"/>
        <color theme="1"/>
        <name val="Aptos"/>
        <family val="2"/>
        <scheme val="none"/>
      </font>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border>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strike val="0"/>
        <outline val="0"/>
        <shadow val="0"/>
        <u val="none"/>
        <vertAlign val="baseline"/>
        <name val="Aptos"/>
        <family val="2"/>
        <scheme val="none"/>
      </font>
      <alignment horizontal="left" vertical="center" textRotation="0" wrapText="1" indent="0" justifyLastLine="0" shrinkToFit="0" readingOrder="0"/>
      <protection locked="0" hidden="0"/>
    </dxf>
    <dxf>
      <font>
        <strike val="0"/>
        <outline val="0"/>
        <shadow val="0"/>
        <u val="none"/>
        <vertAlign val="baseline"/>
        <name val="Aptos"/>
        <family val="2"/>
        <scheme val="none"/>
      </font>
      <alignment horizontal="left" vertical="center" textRotation="0" wrapText="1" indent="0" justifyLastLine="0" shrinkToFit="0" readingOrder="0"/>
      <border outline="0">
        <right style="thin">
          <color indexed="64"/>
        </right>
      </border>
      <protection locked="0" hidden="0"/>
    </dxf>
    <dxf>
      <font>
        <strike val="0"/>
        <outline val="0"/>
        <shadow val="0"/>
        <u val="none"/>
        <vertAlign val="baseline"/>
        <name val="Aptos"/>
        <family val="2"/>
        <scheme val="none"/>
      </font>
      <alignment horizontal="left" vertical="center" textRotation="0" wrapText="1" indent="0" justifyLastLine="0" shrinkToFit="0" readingOrder="0"/>
      <border outline="0">
        <right style="thin">
          <color indexed="64"/>
        </right>
      </border>
      <protection locked="0" hidden="0"/>
    </dxf>
    <dxf>
      <font>
        <strike val="0"/>
        <outline val="0"/>
        <shadow val="0"/>
        <u val="none"/>
        <vertAlign val="baseline"/>
        <name val="Aptos"/>
        <family val="2"/>
        <scheme val="none"/>
      </font>
      <alignment horizontal="right" vertical="center" textRotation="0" wrapText="1" indent="0" justifyLastLine="0" shrinkToFit="0" readingOrder="0"/>
      <border outline="0">
        <left style="thin">
          <color indexed="64"/>
        </left>
      </border>
      <protection locked="0" hidden="0"/>
    </dxf>
    <dxf>
      <font>
        <strike val="0"/>
        <outline val="0"/>
        <shadow val="0"/>
        <u val="none"/>
        <vertAlign val="baseline"/>
        <name val="Aptos"/>
        <family val="2"/>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Aptos"/>
        <family val="2"/>
        <scheme val="none"/>
      </font>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ptos"/>
        <family val="2"/>
        <scheme val="none"/>
      </font>
      <numFmt numFmtId="2" formatCode="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name val="Aptos"/>
        <family val="2"/>
        <scheme val="none"/>
      </font>
      <protection locked="0" hidden="0"/>
    </dxf>
    <dxf>
      <font>
        <b/>
        <strike val="0"/>
        <outline val="0"/>
        <shadow val="0"/>
        <u val="none"/>
        <vertAlign val="baseline"/>
        <sz val="11"/>
        <color theme="1"/>
        <name val="Aptos"/>
        <family val="2"/>
        <scheme val="none"/>
      </font>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strike val="0"/>
        <outline val="0"/>
        <shadow val="0"/>
        <u val="none"/>
        <vertAlign val="baseline"/>
        <sz val="10"/>
        <name val="Aptos"/>
        <family val="2"/>
        <scheme val="none"/>
      </font>
      <alignment horizontal="left" vertical="center" textRotation="0" wrapText="1" indent="0" justifyLastLine="0" shrinkToFit="0" readingOrder="0"/>
    </dxf>
    <dxf>
      <font>
        <strike val="0"/>
        <outline val="0"/>
        <shadow val="0"/>
        <u val="none"/>
        <vertAlign val="baseline"/>
        <sz val="10"/>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sz val="10"/>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sz val="10"/>
        <name val="Aptos"/>
        <family val="2"/>
        <scheme val="none"/>
      </font>
      <alignment horizontal="right" vertical="center" textRotation="0" wrapText="1" indent="0" justifyLastLine="0" shrinkToFit="0" readingOrder="0"/>
      <border outline="0">
        <left style="thin">
          <color indexed="64"/>
        </left>
      </border>
    </dxf>
    <dxf>
      <font>
        <strike val="0"/>
        <outline val="0"/>
        <shadow val="0"/>
        <u val="none"/>
        <vertAlign val="baseline"/>
        <sz val="1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name val="Aptos"/>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numFmt numFmtId="164" formatCode="&quot;$&quot;#,##0.0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name val="Aptos"/>
        <family val="2"/>
        <scheme val="none"/>
      </font>
      <numFmt numFmtId="14" formatCode="0.00%"/>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ptos"/>
        <family val="2"/>
        <scheme val="none"/>
      </font>
      <numFmt numFmtId="2" formatCode="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bottom style="medium">
          <color indexed="64"/>
        </bottom>
      </border>
    </dxf>
    <dxf>
      <border diagonalUp="0" diagonalDown="0">
        <left style="medium">
          <color rgb="FF000000"/>
        </left>
        <right style="medium">
          <color rgb="FF000000"/>
        </right>
        <top style="medium">
          <color rgb="FF000000"/>
        </top>
        <bottom style="medium">
          <color rgb="FF000000"/>
        </bottom>
      </border>
    </dxf>
    <dxf>
      <font>
        <strike val="0"/>
        <outline val="0"/>
        <shadow val="0"/>
        <u val="none"/>
        <vertAlign val="baseline"/>
        <sz val="10"/>
        <name val="Aptos"/>
        <family val="2"/>
        <scheme val="none"/>
      </font>
    </dxf>
    <dxf>
      <font>
        <b/>
        <strike val="0"/>
        <outline val="0"/>
        <shadow val="0"/>
        <u val="none"/>
        <vertAlign val="baseline"/>
        <sz val="11"/>
        <color theme="1"/>
        <name val="Aptos"/>
        <family val="2"/>
        <scheme val="none"/>
      </font>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border>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strike val="0"/>
        <outline val="0"/>
        <shadow val="0"/>
        <u val="none"/>
        <vertAlign val="baseline"/>
        <sz val="10"/>
        <name val="Aptos"/>
        <family val="2"/>
        <scheme val="none"/>
      </font>
      <alignment horizontal="left" vertical="center" textRotation="0" wrapText="1" indent="0" justifyLastLine="0" shrinkToFit="0" readingOrder="0"/>
    </dxf>
    <dxf>
      <font>
        <strike val="0"/>
        <outline val="0"/>
        <shadow val="0"/>
        <u val="none"/>
        <vertAlign val="baseline"/>
        <sz val="10"/>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sz val="10"/>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sz val="10"/>
        <name val="Aptos"/>
        <family val="2"/>
        <scheme val="none"/>
      </font>
      <alignment horizontal="right" vertical="center" textRotation="0" wrapText="1" indent="0" justifyLastLine="0" shrinkToFit="0" readingOrder="0"/>
      <border outline="0">
        <left style="thin">
          <color indexed="64"/>
        </left>
      </border>
    </dxf>
    <dxf>
      <font>
        <strike val="0"/>
        <outline val="0"/>
        <shadow val="0"/>
        <u val="none"/>
        <vertAlign val="baseline"/>
        <sz val="1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name val="Aptos"/>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4" formatCode="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2" formatCode="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bottom style="medium">
          <color rgb="FF000000"/>
        </bottom>
      </border>
    </dxf>
    <dxf>
      <border diagonalUp="0" diagonalDown="0">
        <left style="medium">
          <color rgb="FF000000"/>
        </left>
        <right style="medium">
          <color rgb="FF000000"/>
        </right>
        <top style="medium">
          <color rgb="FF000000"/>
        </top>
        <bottom style="medium">
          <color rgb="FF000000"/>
        </bottom>
      </border>
    </dxf>
    <dxf>
      <font>
        <strike val="0"/>
        <outline val="0"/>
        <shadow val="0"/>
        <u val="none"/>
        <vertAlign val="baseline"/>
        <sz val="10"/>
        <name val="Aptos"/>
        <family val="2"/>
        <scheme val="none"/>
      </font>
    </dxf>
    <dxf>
      <font>
        <b/>
        <strike val="0"/>
        <outline val="0"/>
        <shadow val="0"/>
        <u val="none"/>
        <vertAlign val="baseline"/>
        <sz val="11"/>
        <color theme="1"/>
        <name val="Aptos"/>
        <family val="2"/>
        <scheme val="none"/>
      </font>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border>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strike val="0"/>
        <outline val="0"/>
        <shadow val="0"/>
        <u val="none"/>
        <vertAlign val="baseline"/>
        <sz val="10"/>
        <name val="Aptos"/>
        <family val="2"/>
        <scheme val="none"/>
      </font>
      <alignment horizontal="left" vertical="center" textRotation="0" wrapText="1" indent="0" justifyLastLine="0" shrinkToFit="0" readingOrder="0"/>
    </dxf>
    <dxf>
      <font>
        <strike val="0"/>
        <outline val="0"/>
        <shadow val="0"/>
        <u val="none"/>
        <vertAlign val="baseline"/>
        <sz val="10"/>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sz val="10"/>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sz val="10"/>
        <name val="Aptos"/>
        <family val="2"/>
        <scheme val="none"/>
      </font>
      <alignment horizontal="right" vertical="center" textRotation="0" wrapText="1" indent="0" justifyLastLine="0" shrinkToFit="0" readingOrder="0"/>
      <border outline="0">
        <left style="thin">
          <color indexed="64"/>
        </left>
      </border>
    </dxf>
    <dxf>
      <font>
        <strike val="0"/>
        <outline val="0"/>
        <shadow val="0"/>
        <u val="none"/>
        <vertAlign val="baseline"/>
        <sz val="1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auto="1"/>
        <name val="Aptos"/>
        <family val="2"/>
        <scheme val="none"/>
      </font>
      <numFmt numFmtId="14" formatCode="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0"/>
        <color auto="1"/>
        <name val="Aptos"/>
        <family val="2"/>
        <scheme val="none"/>
      </font>
      <numFmt numFmtId="2" formatCode="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bottom style="medium">
          <color rgb="FF000000"/>
        </bottom>
      </border>
    </dxf>
    <dxf>
      <border diagonalUp="0" diagonalDown="0">
        <left style="medium">
          <color rgb="FF000000"/>
        </left>
        <right style="medium">
          <color rgb="FF000000"/>
        </right>
        <top style="medium">
          <color rgb="FF000000"/>
        </top>
        <bottom style="medium">
          <color rgb="FF000000"/>
        </bottom>
      </border>
    </dxf>
    <dxf>
      <font>
        <strike val="0"/>
        <outline val="0"/>
        <shadow val="0"/>
        <u val="none"/>
        <vertAlign val="baseline"/>
        <sz val="10"/>
        <name val="Aptos"/>
        <family val="2"/>
        <scheme val="none"/>
      </font>
    </dxf>
    <dxf>
      <font>
        <b/>
        <strike val="0"/>
        <outline val="0"/>
        <shadow val="0"/>
        <u val="none"/>
        <vertAlign val="baseline"/>
        <sz val="11"/>
        <color theme="1"/>
        <name val="Aptos"/>
        <family val="2"/>
        <scheme val="none"/>
      </font>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border>
      <protection locked="1" hidden="0"/>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strike val="0"/>
        <outline val="0"/>
        <shadow val="0"/>
        <u val="none"/>
        <vertAlign val="baseline"/>
        <name val="Aptos"/>
        <family val="2"/>
        <scheme val="none"/>
      </font>
      <alignment horizontal="left" vertical="center" textRotation="0" wrapText="1" indent="0" justifyLastLine="0" shrinkToFit="0" readingOrder="0"/>
    </dxf>
    <dxf>
      <font>
        <strike val="0"/>
        <outline val="0"/>
        <shadow val="0"/>
        <u val="none"/>
        <vertAlign val="baseline"/>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name val="Aptos"/>
        <family val="2"/>
        <scheme val="none"/>
      </font>
      <alignment horizontal="right" vertical="center" textRotation="0" wrapText="1" indent="0" justifyLastLine="0" shrinkToFit="0" readingOrder="0"/>
      <border outline="0">
        <left style="thin">
          <color indexed="64"/>
        </left>
      </border>
    </dxf>
    <dxf>
      <font>
        <strike val="0"/>
        <outline val="0"/>
        <shadow val="0"/>
        <u val="none"/>
        <vertAlign val="baseline"/>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ptos"/>
        <family val="2"/>
        <scheme val="none"/>
      </font>
      <numFmt numFmtId="14" formatCode="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4" tint="0.79998168889431442"/>
        </patternFill>
      </fill>
      <alignment horizontal="right" vertical="top"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0"/>
        <color auto="1"/>
        <name val="Aptos"/>
        <family val="2"/>
        <scheme val="none"/>
      </font>
      <numFmt numFmtId="2"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0"/>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bottom style="medium">
          <color indexed="64"/>
        </bottom>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name val="Aptos"/>
        <family val="2"/>
        <scheme val="none"/>
      </font>
    </dxf>
    <dxf>
      <font>
        <b/>
        <strike val="0"/>
        <outline val="0"/>
        <shadow val="0"/>
        <u val="none"/>
        <vertAlign val="baseline"/>
        <sz val="11"/>
        <color theme="1"/>
        <name val="Aptos"/>
        <family val="2"/>
        <scheme val="none"/>
      </font>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border>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strike val="0"/>
        <outline val="0"/>
        <shadow val="0"/>
        <u val="none"/>
        <vertAlign val="baseline"/>
        <sz val="10"/>
        <name val="Aptos"/>
        <family val="2"/>
        <scheme val="none"/>
      </font>
      <alignment horizontal="left" vertical="center" textRotation="0" wrapText="1" indent="0" justifyLastLine="0" shrinkToFit="0" readingOrder="0"/>
    </dxf>
    <dxf>
      <font>
        <strike val="0"/>
        <outline val="0"/>
        <shadow val="0"/>
        <u val="none"/>
        <vertAlign val="baseline"/>
        <sz val="10"/>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sz val="10"/>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sz val="10"/>
        <name val="Aptos"/>
        <family val="2"/>
        <scheme val="none"/>
      </font>
      <alignment horizontal="right" vertical="center" textRotation="0" wrapText="1" indent="0" justifyLastLine="0" shrinkToFit="0" readingOrder="0"/>
      <border outline="0">
        <left style="thin">
          <color indexed="64"/>
        </left>
      </border>
    </dxf>
    <dxf>
      <font>
        <strike val="0"/>
        <outline val="0"/>
        <shadow val="0"/>
        <u val="none"/>
        <vertAlign val="baseline"/>
        <sz val="10"/>
        <name val="Aptos"/>
        <family val="2"/>
        <scheme val="none"/>
      </font>
      <alignment horizontal="center" vertical="center" textRotation="0" wrapText="1" indent="0" justifyLastLine="0" shrinkToFit="0" readingOrder="0"/>
      <border diagonalUp="0" diagonalDown="0" outline="0">
        <left style="medium">
          <color indexed="64"/>
        </left>
      </border>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0"/>
        <color theme="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0"/>
        <color auto="1"/>
        <name val="Aptos"/>
        <family val="2"/>
        <scheme val="none"/>
      </font>
      <numFmt numFmtId="14" formatCode="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ptos"/>
        <family val="2"/>
        <scheme val="none"/>
      </font>
      <numFmt numFmtId="2" formatCode="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bottom style="medium">
          <color indexed="64"/>
        </bottom>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0"/>
        <name val="Aptos"/>
        <family val="2"/>
        <scheme val="none"/>
      </font>
    </dxf>
    <dxf>
      <font>
        <strike val="0"/>
        <outline val="0"/>
        <shadow val="0"/>
        <u val="none"/>
        <vertAlign val="baseline"/>
        <sz val="11"/>
        <color theme="1"/>
        <name val="Aptos"/>
        <family val="2"/>
        <scheme val="none"/>
      </font>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strike val="0"/>
        <outline val="0"/>
        <shadow val="0"/>
        <u val="none"/>
        <vertAlign val="baseline"/>
        <sz val="10"/>
        <name val="Aptos"/>
        <family val="2"/>
        <scheme val="none"/>
      </font>
      <alignment horizontal="left" vertical="center" textRotation="0" wrapText="1" indent="0" justifyLastLine="0" shrinkToFit="0" readingOrder="0"/>
    </dxf>
    <dxf>
      <font>
        <strike val="0"/>
        <outline val="0"/>
        <shadow val="0"/>
        <u val="none"/>
        <vertAlign val="baseline"/>
        <sz val="10"/>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sz val="10"/>
        <name val="Aptos"/>
        <family val="2"/>
        <scheme val="none"/>
      </font>
      <alignment horizontal="left" vertical="center" textRotation="0" wrapText="1" indent="0" justifyLastLine="0" shrinkToFit="0" readingOrder="0"/>
      <border outline="0">
        <right style="thin">
          <color indexed="64"/>
        </right>
      </border>
    </dxf>
    <dxf>
      <font>
        <strike val="0"/>
        <outline val="0"/>
        <shadow val="0"/>
        <u val="none"/>
        <vertAlign val="baseline"/>
        <sz val="10"/>
        <name val="Aptos"/>
        <family val="2"/>
        <scheme val="none"/>
      </font>
      <alignment horizontal="right" vertical="center" textRotation="0" wrapText="1" indent="0" justifyLastLine="0" shrinkToFit="0" readingOrder="0"/>
      <border outline="0">
        <left style="thin">
          <color indexed="64"/>
        </left>
      </border>
    </dxf>
    <dxf>
      <font>
        <strike val="0"/>
        <outline val="0"/>
        <shadow val="0"/>
        <u val="none"/>
        <vertAlign val="baseline"/>
        <sz val="10"/>
        <name val="Aptos"/>
        <family val="2"/>
        <scheme val="none"/>
      </font>
      <alignment horizontal="center" vertical="center" textRotation="0" wrapText="1" indent="0" justifyLastLine="0" shrinkToFit="0" readingOrder="0"/>
      <border diagonalUp="0" diagonalDown="0" outline="0">
        <left style="medium">
          <color indexed="64"/>
        </left>
      </border>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 formatCode="0"/>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0"/>
        <color auto="1"/>
        <name val="Aptos"/>
        <family val="2"/>
        <scheme val="none"/>
      </font>
      <numFmt numFmtId="164" formatCode="&quot;$&quot;#,##0.00"/>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ptos"/>
        <family val="2"/>
        <scheme val="none"/>
      </font>
      <numFmt numFmtId="164" formatCode="&quot;$&quot;#,##0.00"/>
      <alignment horizontal="righ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ptos"/>
        <family val="2"/>
        <scheme val="none"/>
      </font>
      <numFmt numFmtId="2" formatCode="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bottom style="medium">
          <color rgb="FF000000"/>
        </bottom>
      </border>
    </dxf>
    <dxf>
      <border diagonalUp="0" diagonalDown="0">
        <left style="medium">
          <color rgb="FF000000"/>
        </left>
        <right style="medium">
          <color rgb="FF000000"/>
        </right>
        <top style="medium">
          <color rgb="FF000000"/>
        </top>
        <bottom style="medium">
          <color rgb="FF000000"/>
        </bottom>
      </border>
    </dxf>
    <dxf>
      <font>
        <strike val="0"/>
        <outline val="0"/>
        <shadow val="0"/>
        <u val="none"/>
        <vertAlign val="baseline"/>
        <sz val="10"/>
        <name val="Aptos"/>
        <family val="2"/>
        <scheme val="none"/>
      </font>
    </dxf>
    <dxf>
      <font>
        <strike val="0"/>
        <outline val="0"/>
        <shadow val="0"/>
        <u val="none"/>
        <vertAlign val="baseline"/>
        <sz val="11"/>
        <color theme="1"/>
        <name val="Aptos"/>
        <family val="2"/>
        <scheme val="none"/>
      </font>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strike val="0"/>
        <outline val="0"/>
        <shadow val="0"/>
        <u val="none"/>
        <vertAlign val="baseline"/>
        <sz val="10"/>
        <name val="Aptos"/>
        <family val="2"/>
        <scheme val="none"/>
      </font>
    </dxf>
    <dxf>
      <font>
        <strike val="0"/>
        <outline val="0"/>
        <shadow val="0"/>
        <u val="none"/>
        <vertAlign val="baseline"/>
        <sz val="10"/>
        <name val="Aptos"/>
        <family val="2"/>
        <scheme val="none"/>
      </font>
    </dxf>
    <dxf>
      <font>
        <strike val="0"/>
        <outline val="0"/>
        <shadow val="0"/>
        <u val="none"/>
        <vertAlign val="baseline"/>
        <sz val="10"/>
        <name val="Aptos"/>
        <family val="2"/>
        <scheme val="none"/>
      </font>
    </dxf>
    <dxf>
      <font>
        <strike val="0"/>
        <outline val="0"/>
        <shadow val="0"/>
        <u val="none"/>
        <vertAlign val="baseline"/>
        <sz val="10"/>
        <name val="Aptos"/>
        <family val="2"/>
        <scheme val="none"/>
      </font>
    </dxf>
    <dxf>
      <font>
        <strike val="0"/>
        <outline val="0"/>
        <shadow val="0"/>
        <u val="none"/>
        <vertAlign val="baseline"/>
        <sz val="10"/>
        <name val="Aptos"/>
        <family val="2"/>
        <scheme val="none"/>
      </font>
      <border diagonalUp="0" diagonalDown="0">
        <left style="medium">
          <color indexed="64"/>
        </left>
      </border>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 formatCode="0"/>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ptos"/>
        <family val="2"/>
        <scheme val="none"/>
      </font>
      <numFmt numFmtId="14" formatCode="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ptos"/>
        <family val="2"/>
        <scheme val="none"/>
      </font>
      <numFmt numFmtId="2" formatCode="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numFmt numFmtId="164" formatCode="&quot;$&quot;#,##0.00"/>
      <fill>
        <patternFill patternType="solid">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ptos"/>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bottom style="medium">
          <color rgb="FF000000"/>
        </bottom>
      </border>
    </dxf>
    <dxf>
      <border diagonalUp="0" diagonalDown="0">
        <left style="medium">
          <color rgb="FF000000"/>
        </left>
        <right style="medium">
          <color rgb="FF000000"/>
        </right>
        <top style="medium">
          <color rgb="FF000000"/>
        </top>
        <bottom style="medium">
          <color rgb="FF000000"/>
        </bottom>
      </border>
    </dxf>
    <dxf>
      <font>
        <strike val="0"/>
        <outline val="0"/>
        <shadow val="0"/>
        <u val="none"/>
        <vertAlign val="baseline"/>
        <sz val="10"/>
        <name val="Aptos"/>
        <family val="2"/>
        <scheme val="none"/>
      </font>
    </dxf>
    <dxf>
      <font>
        <strike val="0"/>
        <outline val="0"/>
        <shadow val="0"/>
        <u val="none"/>
        <vertAlign val="baseline"/>
        <sz val="11"/>
        <color theme="1"/>
        <name val="Aptos"/>
        <family val="2"/>
        <scheme val="none"/>
      </font>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strike val="0"/>
        <outline val="0"/>
        <shadow val="0"/>
        <u val="none"/>
        <vertAlign val="baseline"/>
        <name val="Aptos"/>
        <family val="2"/>
        <scheme val="none"/>
      </font>
      <numFmt numFmtId="164" formatCode="&quot;$&quot;#,##0.00"/>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name val="Aptos"/>
        <family val="2"/>
        <scheme val="none"/>
      </font>
      <numFmt numFmtId="164" formatCode="&quot;$&quot;#,##0.00"/>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name val="Aptos"/>
        <family val="2"/>
        <scheme val="none"/>
      </font>
      <numFmt numFmtId="164" formatCode="&quot;$&quot;#,##0.00"/>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name val="Aptos"/>
        <family val="2"/>
        <scheme val="none"/>
      </font>
      <numFmt numFmtId="164" formatCode="&quot;$&quot;#,##0.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numFmt numFmtId="164" formatCode="&quot;$&quot;#,##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ptos"/>
        <family val="2"/>
        <scheme val="none"/>
      </font>
      <numFmt numFmtId="164" formatCode="&quot;$&quot;#,##0.00"/>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strike val="0"/>
        <outline val="0"/>
        <shadow val="0"/>
        <u val="none"/>
        <vertAlign val="baseline"/>
        <name val="Aptos"/>
        <family val="2"/>
        <scheme val="none"/>
      </font>
      <numFmt numFmtId="164" formatCode="&quot;$&quot;#,##0.00"/>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name val="Aptos"/>
        <family val="2"/>
        <scheme val="none"/>
      </font>
      <numFmt numFmtId="164" formatCode="&quot;$&quot;#,##0.00"/>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64" formatCode="&quot;$&quot;#,##0.00"/>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strike val="0"/>
        <outline val="0"/>
        <shadow val="0"/>
        <u val="none"/>
        <vertAlign val="baseline"/>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name val="Aptos"/>
        <family val="2"/>
        <scheme val="none"/>
      </font>
      <numFmt numFmtId="14" formatCode="0.00%"/>
    </dxf>
    <dxf>
      <font>
        <strike val="0"/>
        <outline val="0"/>
        <shadow val="0"/>
        <u val="none"/>
        <vertAlign val="baseline"/>
        <name val="Aptos"/>
        <family val="2"/>
        <scheme val="none"/>
      </font>
    </dxf>
    <dxf>
      <font>
        <strike val="0"/>
        <outline val="0"/>
        <shadow val="0"/>
        <u val="none"/>
        <vertAlign val="baseline"/>
        <name val="Aptos"/>
        <family val="2"/>
        <scheme val="none"/>
      </font>
      <numFmt numFmtId="164" formatCode="&quot;$&quot;#,##0.00"/>
      <protection locked="1" hidden="0"/>
    </dxf>
    <dxf>
      <font>
        <strike val="0"/>
        <outline val="0"/>
        <shadow val="0"/>
        <u val="none"/>
        <vertAlign val="baseline"/>
        <name val="Aptos"/>
        <family val="2"/>
        <scheme val="none"/>
      </font>
    </dxf>
    <dxf>
      <font>
        <strike val="0"/>
        <outline val="0"/>
        <shadow val="0"/>
        <u val="none"/>
        <vertAlign val="baseline"/>
        <name val="Aptos"/>
        <family val="2"/>
        <scheme val="none"/>
      </font>
      <numFmt numFmtId="164" formatCode="&quot;$&quot;#,##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0"/>
    </dxf>
    <dxf>
      <font>
        <strike val="0"/>
        <outline val="0"/>
        <shadow val="0"/>
        <u val="none"/>
        <vertAlign val="baseline"/>
        <name val="Aptos"/>
        <family val="2"/>
        <scheme val="none"/>
      </font>
      <numFmt numFmtId="164" formatCode="&quot;$&quot;#,##0.00"/>
      <protection locked="1" hidden="0"/>
    </dxf>
    <dxf>
      <font>
        <strike val="0"/>
        <outline val="0"/>
        <shadow val="0"/>
        <u val="none"/>
        <vertAlign val="baseline"/>
        <name val="Aptos"/>
        <family val="2"/>
        <scheme val="none"/>
      </font>
      <border outline="0">
        <left style="thin">
          <color indexed="64"/>
        </left>
      </border>
    </dxf>
    <dxf>
      <font>
        <strike val="0"/>
        <outline val="0"/>
        <shadow val="0"/>
        <u val="none"/>
        <vertAlign val="baseline"/>
        <name val="Aptos"/>
        <family val="2"/>
        <scheme val="none"/>
      </font>
      <numFmt numFmtId="2" formatCode="0.00"/>
      <border outline="0">
        <right style="thin">
          <color indexed="64"/>
        </right>
      </border>
    </dxf>
    <dxf>
      <font>
        <strike val="0"/>
        <outline val="0"/>
        <shadow val="0"/>
        <u val="none"/>
        <vertAlign val="baseline"/>
        <name val="Aptos"/>
        <family val="2"/>
        <scheme val="none"/>
      </font>
      <border outline="0">
        <right style="thin">
          <color indexed="64"/>
        </right>
      </border>
    </dxf>
    <dxf>
      <font>
        <strike val="0"/>
        <outline val="0"/>
        <shadow val="0"/>
        <u val="none"/>
        <vertAlign val="baseline"/>
        <name val="Aptos"/>
        <family val="2"/>
        <scheme val="none"/>
      </font>
      <border outline="0">
        <left style="thin">
          <color indexed="64"/>
        </left>
      </border>
    </dxf>
    <dxf>
      <font>
        <strike val="0"/>
        <outline val="0"/>
        <shadow val="0"/>
        <u val="none"/>
        <vertAlign val="baseline"/>
        <name val="Aptos"/>
        <family val="2"/>
        <scheme val="none"/>
      </font>
      <alignment horizontal="left" vertical="center" textRotation="0" wrapText="1" indent="0" justifyLastLine="0" shrinkToFit="0" readingOrder="0"/>
    </dxf>
    <dxf>
      <border outline="0">
        <left style="medium">
          <color indexed="64"/>
        </left>
        <right style="medium">
          <color indexed="64"/>
        </right>
        <top style="medium">
          <color indexed="64"/>
        </top>
      </border>
    </dxf>
    <dxf>
      <font>
        <strike val="0"/>
        <outline val="0"/>
        <shadow val="0"/>
        <u val="none"/>
        <vertAlign val="baseline"/>
        <name val="Aptos"/>
        <family val="2"/>
        <scheme val="none"/>
      </font>
    </dxf>
    <dxf>
      <font>
        <b/>
        <i val="0"/>
        <strike val="0"/>
        <condense val="0"/>
        <extend val="0"/>
        <outline val="0"/>
        <shadow val="0"/>
        <u val="none"/>
        <vertAlign val="baseline"/>
        <sz val="11"/>
        <color auto="1"/>
        <name val="Aptos"/>
        <family val="2"/>
        <scheme val="none"/>
      </font>
      <numFmt numFmtId="164" formatCode="&quot;$&quot;#,##0.00"/>
      <fill>
        <patternFill patternType="solid">
          <fgColor indexed="64"/>
          <bgColor theme="3" tint="0.59999389629810485"/>
        </patternFill>
      </fill>
      <alignment horizontal="center" vertical="center" textRotation="0" wrapText="1" indent="0" justifyLastLine="0" shrinkToFit="0" readingOrder="0"/>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7C80"/>
        </patternFill>
      </fill>
    </dxf>
    <dxf>
      <fill>
        <patternFill>
          <bgColor theme="5" tint="0.39994506668294322"/>
        </patternFill>
      </fill>
    </dxf>
    <dxf>
      <fill>
        <patternFill>
          <bgColor theme="6" tint="0.59996337778862885"/>
        </patternFill>
      </fill>
    </dxf>
    <dxf>
      <fill>
        <patternFill>
          <bgColor theme="5" tint="0.39994506668294322"/>
        </patternFill>
      </fill>
    </dxf>
    <dxf>
      <fill>
        <patternFill>
          <bgColor rgb="FFFF7C80"/>
        </patternFill>
      </fill>
    </dxf>
    <dxf>
      <fill>
        <patternFill>
          <bgColor theme="6" tint="0.59996337778862885"/>
        </patternFill>
      </fill>
    </dxf>
    <dxf>
      <fill>
        <patternFill>
          <bgColor theme="5" tint="0.39994506668294322"/>
        </patternFill>
      </fill>
    </dxf>
    <dxf>
      <fill>
        <patternFill>
          <bgColor rgb="FFFF7C80"/>
        </patternFill>
      </fill>
    </dxf>
    <dxf>
      <fill>
        <patternFill>
          <bgColor theme="6" tint="0.59996337778862885"/>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89FF89"/>
      <rgbColor rgb="000000FF"/>
      <rgbColor rgb="00FFFF79"/>
      <rgbColor rgb="00FF81FF"/>
      <rgbColor rgb="0089FFFF"/>
      <rgbColor rgb="00800000"/>
      <rgbColor rgb="00008000"/>
      <rgbColor rgb="00000080"/>
      <rgbColor rgb="00808000"/>
      <rgbColor rgb="00800080"/>
      <rgbColor rgb="00008080"/>
      <rgbColor rgb="00E0E0E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9BD7FF"/>
      <rgbColor rgb="00E1FFFF"/>
      <rgbColor rgb="00EFFFD9"/>
      <rgbColor rgb="00FFFFC5"/>
      <rgbColor rgb="00D1E8FF"/>
      <rgbColor rgb="00FFE1E1"/>
      <rgbColor rgb="00FBEFFF"/>
      <rgbColor rgb="00FFE4C9"/>
      <rgbColor rgb="003366FF"/>
      <rgbColor rgb="0033CCCC"/>
      <rgbColor rgb="0099CC00"/>
      <rgbColor rgb="00FED97E"/>
      <rgbColor rgb="00FF9900"/>
      <rgbColor rgb="00FF6600"/>
      <rgbColor rgb="00666699"/>
      <rgbColor rgb="00C0C0C0"/>
      <rgbColor rgb="00003366"/>
      <rgbColor rgb="00339966"/>
      <rgbColor rgb="00003300"/>
      <rgbColor rgb="00333300"/>
      <rgbColor rgb="00993300"/>
      <rgbColor rgb="00CA7EE2"/>
      <rgbColor rgb="00333399"/>
      <rgbColor rgb="00333333"/>
    </indexedColors>
    <mruColors>
      <color rgb="FFC5D9F1"/>
      <color rgb="FFFF7C80"/>
      <color rgb="FFFF99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1369904</xdr:colOff>
      <xdr:row>1</xdr:row>
      <xdr:rowOff>33305</xdr:rowOff>
    </xdr:from>
    <xdr:ext cx="1719109" cy="304777"/>
    <xdr:pic>
      <xdr:nvPicPr>
        <xdr:cNvPr id="2" name="Picture 4">
          <a:extLst>
            <a:ext uri="{FF2B5EF4-FFF2-40B4-BE49-F238E27FC236}">
              <a16:creationId xmlns:a16="http://schemas.microsoft.com/office/drawing/2014/main" id="{83F9F32F-CE53-4520-9336-71740E8AEC2E}"/>
            </a:ext>
            <a:ext uri="{147F2762-F138-4A5C-976F-8EAC2B608ADB}">
              <a16:predDERef xmlns:a16="http://schemas.microsoft.com/office/drawing/2014/main" pred="{4C0139BB-234D-4C05-B256-E3EAB74BC5EE}"/>
            </a:ext>
          </a:extLst>
        </xdr:cNvPr>
        <xdr:cNvPicPr>
          <a:picLocks noChangeAspect="1"/>
        </xdr:cNvPicPr>
      </xdr:nvPicPr>
      <xdr:blipFill>
        <a:blip xmlns:r="http://schemas.openxmlformats.org/officeDocument/2006/relationships" r:embed="rId1"/>
        <a:stretch>
          <a:fillRect/>
        </a:stretch>
      </xdr:blipFill>
      <xdr:spPr>
        <a:xfrm>
          <a:off x="13091257" y="201393"/>
          <a:ext cx="1719109" cy="304777"/>
        </a:xfrm>
        <a:prstGeom prst="rect">
          <a:avLst/>
        </a:prstGeom>
      </xdr:spPr>
    </xdr:pic>
    <xdr:clientData/>
  </xdr:oneCellAnchor>
  <xdr:twoCellAnchor>
    <xdr:from>
      <xdr:col>0</xdr:col>
      <xdr:colOff>823010</xdr:colOff>
      <xdr:row>1</xdr:row>
      <xdr:rowOff>27004</xdr:rowOff>
    </xdr:from>
    <xdr:to>
      <xdr:col>0</xdr:col>
      <xdr:colOff>1280210</xdr:colOff>
      <xdr:row>3</xdr:row>
      <xdr:rowOff>126000</xdr:rowOff>
    </xdr:to>
    <xdr:sp macro="" textlink="">
      <xdr:nvSpPr>
        <xdr:cNvPr id="4" name="Google Shape;54;p1">
          <a:extLst>
            <a:ext uri="{FF2B5EF4-FFF2-40B4-BE49-F238E27FC236}">
              <a16:creationId xmlns:a16="http://schemas.microsoft.com/office/drawing/2014/main" id="{3C3DF1E7-DD64-4363-AFDD-A8DA33A53DAF}"/>
            </a:ext>
          </a:extLst>
        </xdr:cNvPr>
        <xdr:cNvSpPr/>
      </xdr:nvSpPr>
      <xdr:spPr>
        <a:xfrm>
          <a:off x="823010" y="183886"/>
          <a:ext cx="457200" cy="446379"/>
        </a:xfrm>
        <a:prstGeom prst="rect">
          <a:avLst/>
        </a:prstGeom>
        <a:blipFill rotWithShape="1">
          <a:blip xmlns:r="http://schemas.openxmlformats.org/officeDocument/2006/relationships" r:embed="rId2">
            <a:alphaModFix/>
          </a:blip>
          <a:stretch>
            <a:fillRect/>
          </a:stretch>
        </a:blipFill>
        <a:ln>
          <a:noFill/>
        </a:ln>
      </xdr:spPr>
      <xdr:txBody>
        <a:bodyPr spcFirstLastPara="1" wrap="square" lIns="0" tIns="0" rIns="0" bIns="0" anchor="t" anchorCtr="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rtl="0">
            <a:spcBef>
              <a:spcPts val="0"/>
            </a:spcBef>
            <a:spcAft>
              <a:spcPts val="0"/>
            </a:spcAft>
            <a:buNone/>
          </a:pPr>
          <a:endParaRPr sz="1800">
            <a:solidFill>
              <a:schemeClr val="dk1"/>
            </a:solidFill>
            <a:latin typeface="Calibri"/>
            <a:ea typeface="Calibri"/>
            <a:cs typeface="Calibri"/>
            <a:sym typeface="Calibri"/>
          </a:endParaRPr>
        </a:p>
      </xdr:txBody>
    </xdr:sp>
    <xdr:clientData/>
  </xdr:twoCellAnchor>
  <xdr:twoCellAnchor editAs="oneCell">
    <xdr:from>
      <xdr:col>0</xdr:col>
      <xdr:colOff>201704</xdr:colOff>
      <xdr:row>1</xdr:row>
      <xdr:rowOff>23819</xdr:rowOff>
    </xdr:from>
    <xdr:to>
      <xdr:col>0</xdr:col>
      <xdr:colOff>740816</xdr:colOff>
      <xdr:row>3</xdr:row>
      <xdr:rowOff>115362</xdr:rowOff>
    </xdr:to>
    <xdr:pic>
      <xdr:nvPicPr>
        <xdr:cNvPr id="5" name="x_Picture 47205184">
          <a:extLst>
            <a:ext uri="{FF2B5EF4-FFF2-40B4-BE49-F238E27FC236}">
              <a16:creationId xmlns:a16="http://schemas.microsoft.com/office/drawing/2014/main" id="{62A1AD04-831B-4D4C-9C66-F847FF38DDA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1704" y="180701"/>
          <a:ext cx="535302" cy="4463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15</xdr:col>
      <xdr:colOff>273213</xdr:colOff>
      <xdr:row>0</xdr:row>
      <xdr:rowOff>62818</xdr:rowOff>
    </xdr:from>
    <xdr:to>
      <xdr:col>17</xdr:col>
      <xdr:colOff>722</xdr:colOff>
      <xdr:row>1</xdr:row>
      <xdr:rowOff>210049</xdr:rowOff>
    </xdr:to>
    <xdr:pic>
      <xdr:nvPicPr>
        <xdr:cNvPr id="3" name="Picture 2">
          <a:extLst>
            <a:ext uri="{FF2B5EF4-FFF2-40B4-BE49-F238E27FC236}">
              <a16:creationId xmlns:a16="http://schemas.microsoft.com/office/drawing/2014/main" id="{C1A07B9A-7EEB-46E4-B956-3756112E5D5D}"/>
            </a:ext>
            <a:ext uri="{147F2762-F138-4A5C-976F-8EAC2B608ADB}">
              <a16:predDERef xmlns:a16="http://schemas.microsoft.com/office/drawing/2014/main" pred="{4C0139BB-234D-4C05-B256-E3EAB74BC5EE}"/>
            </a:ext>
          </a:extLst>
        </xdr:cNvPr>
        <xdr:cNvPicPr>
          <a:picLocks noChangeAspect="1"/>
        </xdr:cNvPicPr>
      </xdr:nvPicPr>
      <xdr:blipFill>
        <a:blip xmlns:r="http://schemas.openxmlformats.org/officeDocument/2006/relationships" r:embed="rId1"/>
        <a:stretch>
          <a:fillRect/>
        </a:stretch>
      </xdr:blipFill>
      <xdr:spPr>
        <a:xfrm>
          <a:off x="27661039" y="62818"/>
          <a:ext cx="2185136" cy="30368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15</xdr:col>
      <xdr:colOff>839407</xdr:colOff>
      <xdr:row>0</xdr:row>
      <xdr:rowOff>0</xdr:rowOff>
    </xdr:from>
    <xdr:to>
      <xdr:col>17</xdr:col>
      <xdr:colOff>1222</xdr:colOff>
      <xdr:row>1</xdr:row>
      <xdr:rowOff>133896</xdr:rowOff>
    </xdr:to>
    <xdr:pic>
      <xdr:nvPicPr>
        <xdr:cNvPr id="2" name="Picture 1">
          <a:extLst>
            <a:ext uri="{FF2B5EF4-FFF2-40B4-BE49-F238E27FC236}">
              <a16:creationId xmlns:a16="http://schemas.microsoft.com/office/drawing/2014/main" id="{33A6E6BA-AB61-4215-8690-19C1F374ADC2}"/>
            </a:ext>
            <a:ext uri="{147F2762-F138-4A5C-976F-8EAC2B608ADB}">
              <a16:predDERef xmlns:a16="http://schemas.microsoft.com/office/drawing/2014/main" pred="{4C0139BB-234D-4C05-B256-E3EAB74BC5EE}"/>
            </a:ext>
          </a:extLst>
        </xdr:cNvPr>
        <xdr:cNvPicPr>
          <a:picLocks noChangeAspect="1"/>
        </xdr:cNvPicPr>
      </xdr:nvPicPr>
      <xdr:blipFill>
        <a:blip xmlns:r="http://schemas.openxmlformats.org/officeDocument/2006/relationships" r:embed="rId1"/>
        <a:stretch>
          <a:fillRect/>
        </a:stretch>
      </xdr:blipFill>
      <xdr:spPr>
        <a:xfrm>
          <a:off x="28240256" y="0"/>
          <a:ext cx="1611896" cy="28965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945750</xdr:colOff>
      <xdr:row>0</xdr:row>
      <xdr:rowOff>50031</xdr:rowOff>
    </xdr:from>
    <xdr:to>
      <xdr:col>16</xdr:col>
      <xdr:colOff>1178121</xdr:colOff>
      <xdr:row>1</xdr:row>
      <xdr:rowOff>188372</xdr:rowOff>
    </xdr:to>
    <xdr:pic>
      <xdr:nvPicPr>
        <xdr:cNvPr id="2" name="Picture 1">
          <a:extLst>
            <a:ext uri="{FF2B5EF4-FFF2-40B4-BE49-F238E27FC236}">
              <a16:creationId xmlns:a16="http://schemas.microsoft.com/office/drawing/2014/main" id="{985804A0-478B-4191-A397-BDE428063ED9}"/>
            </a:ext>
            <a:ext uri="{147F2762-F138-4A5C-976F-8EAC2B608ADB}">
              <a16:predDERef xmlns:a16="http://schemas.microsoft.com/office/drawing/2014/main" pred="{4C0139BB-234D-4C05-B256-E3EAB74BC5EE}"/>
            </a:ext>
          </a:extLst>
        </xdr:cNvPr>
        <xdr:cNvPicPr>
          <a:picLocks noChangeAspect="1"/>
        </xdr:cNvPicPr>
      </xdr:nvPicPr>
      <xdr:blipFill>
        <a:blip xmlns:r="http://schemas.openxmlformats.org/officeDocument/2006/relationships" r:embed="rId1"/>
        <a:stretch>
          <a:fillRect/>
        </a:stretch>
      </xdr:blipFill>
      <xdr:spPr>
        <a:xfrm>
          <a:off x="28306313" y="50031"/>
          <a:ext cx="1485543" cy="29709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16</xdr:col>
      <xdr:colOff>931929</xdr:colOff>
      <xdr:row>0</xdr:row>
      <xdr:rowOff>72929</xdr:rowOff>
    </xdr:from>
    <xdr:to>
      <xdr:col>18</xdr:col>
      <xdr:colOff>2013</xdr:colOff>
      <xdr:row>1</xdr:row>
      <xdr:rowOff>207460</xdr:rowOff>
    </xdr:to>
    <xdr:pic>
      <xdr:nvPicPr>
        <xdr:cNvPr id="2" name="Picture 1">
          <a:extLst>
            <a:ext uri="{FF2B5EF4-FFF2-40B4-BE49-F238E27FC236}">
              <a16:creationId xmlns:a16="http://schemas.microsoft.com/office/drawing/2014/main" id="{B6B399B1-FF23-4D20-A025-1A5F0E8DA786}"/>
            </a:ext>
            <a:ext uri="{147F2762-F138-4A5C-976F-8EAC2B608ADB}">
              <a16:predDERef xmlns:a16="http://schemas.microsoft.com/office/drawing/2014/main" pred="{4C0139BB-234D-4C05-B256-E3EAB74BC5EE}"/>
            </a:ext>
          </a:extLst>
        </xdr:cNvPr>
        <xdr:cNvPicPr>
          <a:picLocks noChangeAspect="1"/>
        </xdr:cNvPicPr>
      </xdr:nvPicPr>
      <xdr:blipFill>
        <a:blip xmlns:r="http://schemas.openxmlformats.org/officeDocument/2006/relationships" r:embed="rId1"/>
        <a:stretch>
          <a:fillRect/>
        </a:stretch>
      </xdr:blipFill>
      <xdr:spPr>
        <a:xfrm>
          <a:off x="30430565" y="72929"/>
          <a:ext cx="1524610" cy="29428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12</xdr:col>
      <xdr:colOff>959255</xdr:colOff>
      <xdr:row>0</xdr:row>
      <xdr:rowOff>80563</xdr:rowOff>
    </xdr:from>
    <xdr:to>
      <xdr:col>14</xdr:col>
      <xdr:colOff>40108</xdr:colOff>
      <xdr:row>1</xdr:row>
      <xdr:rowOff>212554</xdr:rowOff>
    </xdr:to>
    <xdr:pic>
      <xdr:nvPicPr>
        <xdr:cNvPr id="2" name="Picture 1">
          <a:extLst>
            <a:ext uri="{FF2B5EF4-FFF2-40B4-BE49-F238E27FC236}">
              <a16:creationId xmlns:a16="http://schemas.microsoft.com/office/drawing/2014/main" id="{796E2D72-E33F-47CD-A773-948ED129B069}"/>
            </a:ext>
            <a:ext uri="{147F2762-F138-4A5C-976F-8EAC2B608ADB}">
              <a16:predDERef xmlns:a16="http://schemas.microsoft.com/office/drawing/2014/main" pred="{4C0139BB-234D-4C05-B256-E3EAB74BC5EE}"/>
            </a:ext>
          </a:extLst>
        </xdr:cNvPr>
        <xdr:cNvPicPr>
          <a:picLocks noChangeAspect="1"/>
        </xdr:cNvPicPr>
      </xdr:nvPicPr>
      <xdr:blipFill>
        <a:blip xmlns:r="http://schemas.openxmlformats.org/officeDocument/2006/relationships" r:embed="rId1"/>
        <a:stretch>
          <a:fillRect/>
        </a:stretch>
      </xdr:blipFill>
      <xdr:spPr>
        <a:xfrm>
          <a:off x="25508085" y="80563"/>
          <a:ext cx="1539789" cy="29983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1049720</xdr:colOff>
      <xdr:row>0</xdr:row>
      <xdr:rowOff>78516</xdr:rowOff>
    </xdr:from>
    <xdr:to>
      <xdr:col>4</xdr:col>
      <xdr:colOff>2493918</xdr:colOff>
      <xdr:row>0</xdr:row>
      <xdr:rowOff>352425</xdr:rowOff>
    </xdr:to>
    <xdr:pic>
      <xdr:nvPicPr>
        <xdr:cNvPr id="2" name="Picture 1">
          <a:extLst>
            <a:ext uri="{FF2B5EF4-FFF2-40B4-BE49-F238E27FC236}">
              <a16:creationId xmlns:a16="http://schemas.microsoft.com/office/drawing/2014/main" id="{76105F1D-C426-4DAC-956C-496925A20922}"/>
            </a:ext>
            <a:ext uri="{147F2762-F138-4A5C-976F-8EAC2B608ADB}">
              <a16:predDERef xmlns:a16="http://schemas.microsoft.com/office/drawing/2014/main" pred="{4C0139BB-234D-4C05-B256-E3EAB74BC5EE}"/>
            </a:ext>
          </a:extLst>
        </xdr:cNvPr>
        <xdr:cNvPicPr>
          <a:picLocks noChangeAspect="1"/>
        </xdr:cNvPicPr>
      </xdr:nvPicPr>
      <xdr:blipFill>
        <a:blip xmlns:r="http://schemas.openxmlformats.org/officeDocument/2006/relationships" r:embed="rId1"/>
        <a:stretch>
          <a:fillRect/>
        </a:stretch>
      </xdr:blipFill>
      <xdr:spPr>
        <a:xfrm>
          <a:off x="11374820" y="78516"/>
          <a:ext cx="1444198" cy="27009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9</xdr:col>
      <xdr:colOff>790100</xdr:colOff>
      <xdr:row>0</xdr:row>
      <xdr:rowOff>15716</xdr:rowOff>
    </xdr:from>
    <xdr:to>
      <xdr:col>11</xdr:col>
      <xdr:colOff>1256930</xdr:colOff>
      <xdr:row>1</xdr:row>
      <xdr:rowOff>212452</xdr:rowOff>
    </xdr:to>
    <xdr:pic>
      <xdr:nvPicPr>
        <xdr:cNvPr id="4" name="Picture 1">
          <a:extLst>
            <a:ext uri="{FF2B5EF4-FFF2-40B4-BE49-F238E27FC236}">
              <a16:creationId xmlns:a16="http://schemas.microsoft.com/office/drawing/2014/main" id="{466D7221-7FCF-4050-B8A5-D9809EABB371}"/>
            </a:ext>
            <a:ext uri="{147F2762-F138-4A5C-976F-8EAC2B608ADB}">
              <a16:predDERef xmlns:a16="http://schemas.microsoft.com/office/drawing/2014/main" pred="{4C0139BB-234D-4C05-B256-E3EAB74BC5EE}"/>
            </a:ext>
          </a:extLst>
        </xdr:cNvPr>
        <xdr:cNvPicPr>
          <a:picLocks noChangeAspect="1"/>
        </xdr:cNvPicPr>
      </xdr:nvPicPr>
      <xdr:blipFill>
        <a:blip xmlns:r="http://schemas.openxmlformats.org/officeDocument/2006/relationships" r:embed="rId1"/>
        <a:stretch>
          <a:fillRect/>
        </a:stretch>
      </xdr:blipFill>
      <xdr:spPr>
        <a:xfrm>
          <a:off x="18875694" y="15716"/>
          <a:ext cx="2086080" cy="3372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20</xdr:col>
      <xdr:colOff>844489</xdr:colOff>
      <xdr:row>2</xdr:row>
      <xdr:rowOff>125743</xdr:rowOff>
    </xdr:from>
    <xdr:to>
      <xdr:col>21</xdr:col>
      <xdr:colOff>1182175</xdr:colOff>
      <xdr:row>4</xdr:row>
      <xdr:rowOff>135721</xdr:rowOff>
    </xdr:to>
    <xdr:pic>
      <xdr:nvPicPr>
        <xdr:cNvPr id="3" name="Picture 2">
          <a:extLst>
            <a:ext uri="{FF2B5EF4-FFF2-40B4-BE49-F238E27FC236}">
              <a16:creationId xmlns:a16="http://schemas.microsoft.com/office/drawing/2014/main" id="{AD4E8F06-C62F-4FCF-927C-4F2BCD42D2CE}"/>
            </a:ext>
            <a:ext uri="{147F2762-F138-4A5C-976F-8EAC2B608ADB}">
              <a16:predDERef xmlns:a16="http://schemas.microsoft.com/office/drawing/2014/main" pred="{4C0139BB-234D-4C05-B256-E3EAB74BC5EE}"/>
            </a:ext>
          </a:extLst>
        </xdr:cNvPr>
        <xdr:cNvPicPr>
          <a:picLocks noChangeAspect="1"/>
        </xdr:cNvPicPr>
      </xdr:nvPicPr>
      <xdr:blipFill>
        <a:blip xmlns:r="http://schemas.openxmlformats.org/officeDocument/2006/relationships" r:embed="rId1"/>
        <a:stretch>
          <a:fillRect/>
        </a:stretch>
      </xdr:blipFill>
      <xdr:spPr>
        <a:xfrm>
          <a:off x="35221080" y="443243"/>
          <a:ext cx="1564388" cy="3198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15</xdr:col>
      <xdr:colOff>803901</xdr:colOff>
      <xdr:row>2</xdr:row>
      <xdr:rowOff>69402</xdr:rowOff>
    </xdr:from>
    <xdr:to>
      <xdr:col>16</xdr:col>
      <xdr:colOff>1164145</xdr:colOff>
      <xdr:row>4</xdr:row>
      <xdr:rowOff>56099</xdr:rowOff>
    </xdr:to>
    <xdr:pic>
      <xdr:nvPicPr>
        <xdr:cNvPr id="2" name="Picture 2">
          <a:extLst>
            <a:ext uri="{FF2B5EF4-FFF2-40B4-BE49-F238E27FC236}">
              <a16:creationId xmlns:a16="http://schemas.microsoft.com/office/drawing/2014/main" id="{87BBE616-7D9B-40E5-B376-A6523F471B6E}"/>
            </a:ext>
            <a:ext uri="{147F2762-F138-4A5C-976F-8EAC2B608ADB}">
              <a16:predDERef xmlns:a16="http://schemas.microsoft.com/office/drawing/2014/main" pred="{4C0139BB-234D-4C05-B256-E3EAB74BC5EE}"/>
            </a:ext>
          </a:extLst>
        </xdr:cNvPr>
        <xdr:cNvPicPr>
          <a:picLocks noChangeAspect="1"/>
        </xdr:cNvPicPr>
      </xdr:nvPicPr>
      <xdr:blipFill>
        <a:blip xmlns:r="http://schemas.openxmlformats.org/officeDocument/2006/relationships" r:embed="rId1"/>
        <a:stretch>
          <a:fillRect/>
        </a:stretch>
      </xdr:blipFill>
      <xdr:spPr>
        <a:xfrm>
          <a:off x="28208120" y="386902"/>
          <a:ext cx="1586746" cy="30038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226220</xdr:colOff>
      <xdr:row>0</xdr:row>
      <xdr:rowOff>76824</xdr:rowOff>
    </xdr:from>
    <xdr:to>
      <xdr:col>17</xdr:col>
      <xdr:colOff>2165</xdr:colOff>
      <xdr:row>2</xdr:row>
      <xdr:rowOff>169225</xdr:rowOff>
    </xdr:to>
    <xdr:pic>
      <xdr:nvPicPr>
        <xdr:cNvPr id="3" name="Picture 2">
          <a:extLst>
            <a:ext uri="{FF2B5EF4-FFF2-40B4-BE49-F238E27FC236}">
              <a16:creationId xmlns:a16="http://schemas.microsoft.com/office/drawing/2014/main" id="{039BDF14-FE53-48FB-BEC7-F5ADCC6ED0C4}"/>
            </a:ext>
            <a:ext uri="{147F2762-F138-4A5C-976F-8EAC2B608ADB}">
              <a16:predDERef xmlns:a16="http://schemas.microsoft.com/office/drawing/2014/main" pred="{4C0139BB-234D-4C05-B256-E3EAB74BC5EE}"/>
            </a:ext>
          </a:extLst>
        </xdr:cNvPr>
        <xdr:cNvPicPr>
          <a:picLocks noChangeAspect="1"/>
        </xdr:cNvPicPr>
      </xdr:nvPicPr>
      <xdr:blipFill>
        <a:blip xmlns:r="http://schemas.openxmlformats.org/officeDocument/2006/relationships" r:embed="rId1"/>
        <a:stretch>
          <a:fillRect/>
        </a:stretch>
      </xdr:blipFill>
      <xdr:spPr>
        <a:xfrm>
          <a:off x="27181970" y="76824"/>
          <a:ext cx="2191962" cy="42196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15</xdr:col>
      <xdr:colOff>862933</xdr:colOff>
      <xdr:row>0</xdr:row>
      <xdr:rowOff>127401</xdr:rowOff>
    </xdr:from>
    <xdr:to>
      <xdr:col>16</xdr:col>
      <xdr:colOff>1165681</xdr:colOff>
      <xdr:row>2</xdr:row>
      <xdr:rowOff>94970</xdr:rowOff>
    </xdr:to>
    <xdr:pic>
      <xdr:nvPicPr>
        <xdr:cNvPr id="2" name="Picture 2">
          <a:extLst>
            <a:ext uri="{FF2B5EF4-FFF2-40B4-BE49-F238E27FC236}">
              <a16:creationId xmlns:a16="http://schemas.microsoft.com/office/drawing/2014/main" id="{0AAC3503-4E1F-45C8-9ED1-909D3811604B}"/>
            </a:ext>
            <a:ext uri="{147F2762-F138-4A5C-976F-8EAC2B608ADB}">
              <a16:predDERef xmlns:a16="http://schemas.microsoft.com/office/drawing/2014/main" pred="{4C0139BB-234D-4C05-B256-E3EAB74BC5EE}"/>
            </a:ext>
          </a:extLst>
        </xdr:cNvPr>
        <xdr:cNvPicPr>
          <a:picLocks noChangeAspect="1"/>
        </xdr:cNvPicPr>
      </xdr:nvPicPr>
      <xdr:blipFill>
        <a:blip xmlns:r="http://schemas.openxmlformats.org/officeDocument/2006/relationships" r:embed="rId1"/>
        <a:stretch>
          <a:fillRect/>
        </a:stretch>
      </xdr:blipFill>
      <xdr:spPr>
        <a:xfrm>
          <a:off x="28292665" y="467580"/>
          <a:ext cx="1546350" cy="3002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638175</xdr:colOff>
      <xdr:row>0</xdr:row>
      <xdr:rowOff>52916</xdr:rowOff>
    </xdr:from>
    <xdr:to>
      <xdr:col>17</xdr:col>
      <xdr:colOff>16827</xdr:colOff>
      <xdr:row>1</xdr:row>
      <xdr:rowOff>206497</xdr:rowOff>
    </xdr:to>
    <xdr:pic>
      <xdr:nvPicPr>
        <xdr:cNvPr id="2" name="Picture 2">
          <a:extLst>
            <a:ext uri="{FF2B5EF4-FFF2-40B4-BE49-F238E27FC236}">
              <a16:creationId xmlns:a16="http://schemas.microsoft.com/office/drawing/2014/main" id="{00E85C6A-CD1C-4736-9B6C-1312A5DD07A0}"/>
            </a:ext>
            <a:ext uri="{147F2762-F138-4A5C-976F-8EAC2B608ADB}">
              <a16:predDERef xmlns:a16="http://schemas.microsoft.com/office/drawing/2014/main" pred="{4C0139BB-234D-4C05-B256-E3EAB74BC5EE}"/>
            </a:ext>
          </a:extLst>
        </xdr:cNvPr>
        <xdr:cNvPicPr>
          <a:picLocks noChangeAspect="1"/>
        </xdr:cNvPicPr>
      </xdr:nvPicPr>
      <xdr:blipFill>
        <a:blip xmlns:r="http://schemas.openxmlformats.org/officeDocument/2006/relationships" r:embed="rId1"/>
        <a:stretch>
          <a:fillRect/>
        </a:stretch>
      </xdr:blipFill>
      <xdr:spPr>
        <a:xfrm>
          <a:off x="30260925" y="52916"/>
          <a:ext cx="1833985" cy="3028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15</xdr:col>
      <xdr:colOff>845899</xdr:colOff>
      <xdr:row>0</xdr:row>
      <xdr:rowOff>68101</xdr:rowOff>
    </xdr:from>
    <xdr:to>
      <xdr:col>16</xdr:col>
      <xdr:colOff>1164064</xdr:colOff>
      <xdr:row>1</xdr:row>
      <xdr:rowOff>212157</xdr:rowOff>
    </xdr:to>
    <xdr:pic>
      <xdr:nvPicPr>
        <xdr:cNvPr id="3" name="Picture 2">
          <a:extLst>
            <a:ext uri="{FF2B5EF4-FFF2-40B4-BE49-F238E27FC236}">
              <a16:creationId xmlns:a16="http://schemas.microsoft.com/office/drawing/2014/main" id="{B8A8F566-9D57-483C-883D-A18410F064BF}"/>
            </a:ext>
            <a:ext uri="{147F2762-F138-4A5C-976F-8EAC2B608ADB}">
              <a16:predDERef xmlns:a16="http://schemas.microsoft.com/office/drawing/2014/main" pred="{4C0139BB-234D-4C05-B256-E3EAB74BC5EE}"/>
            </a:ext>
          </a:extLst>
        </xdr:cNvPr>
        <xdr:cNvPicPr>
          <a:picLocks noChangeAspect="1"/>
        </xdr:cNvPicPr>
      </xdr:nvPicPr>
      <xdr:blipFill>
        <a:blip xmlns:r="http://schemas.openxmlformats.org/officeDocument/2006/relationships" r:embed="rId1"/>
        <a:stretch>
          <a:fillRect/>
        </a:stretch>
      </xdr:blipFill>
      <xdr:spPr>
        <a:xfrm>
          <a:off x="29071189" y="68101"/>
          <a:ext cx="1551353" cy="30050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15</xdr:col>
      <xdr:colOff>833323</xdr:colOff>
      <xdr:row>0</xdr:row>
      <xdr:rowOff>48532</xdr:rowOff>
    </xdr:from>
    <xdr:to>
      <xdr:col>17</xdr:col>
      <xdr:colOff>3078</xdr:colOff>
      <xdr:row>1</xdr:row>
      <xdr:rowOff>189413</xdr:rowOff>
    </xdr:to>
    <xdr:pic>
      <xdr:nvPicPr>
        <xdr:cNvPr id="3" name="Picture 2">
          <a:extLst>
            <a:ext uri="{FF2B5EF4-FFF2-40B4-BE49-F238E27FC236}">
              <a16:creationId xmlns:a16="http://schemas.microsoft.com/office/drawing/2014/main" id="{E430E21B-DA77-4053-8849-B95B6E9078B6}"/>
            </a:ext>
            <a:ext uri="{147F2762-F138-4A5C-976F-8EAC2B608ADB}">
              <a16:predDERef xmlns:a16="http://schemas.microsoft.com/office/drawing/2014/main" pred="{4C0139BB-234D-4C05-B256-E3EAB74BC5EE}"/>
            </a:ext>
          </a:extLst>
        </xdr:cNvPr>
        <xdr:cNvPicPr>
          <a:picLocks noChangeAspect="1"/>
        </xdr:cNvPicPr>
      </xdr:nvPicPr>
      <xdr:blipFill>
        <a:blip xmlns:r="http://schemas.openxmlformats.org/officeDocument/2006/relationships" r:embed="rId1"/>
        <a:stretch>
          <a:fillRect/>
        </a:stretch>
      </xdr:blipFill>
      <xdr:spPr>
        <a:xfrm>
          <a:off x="28193886" y="48532"/>
          <a:ext cx="1578786" cy="29963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15</xdr:col>
      <xdr:colOff>246928</xdr:colOff>
      <xdr:row>0</xdr:row>
      <xdr:rowOff>28795</xdr:rowOff>
    </xdr:from>
    <xdr:to>
      <xdr:col>17</xdr:col>
      <xdr:colOff>1055</xdr:colOff>
      <xdr:row>1</xdr:row>
      <xdr:rowOff>170311</xdr:rowOff>
    </xdr:to>
    <xdr:pic>
      <xdr:nvPicPr>
        <xdr:cNvPr id="2" name="Picture 1">
          <a:extLst>
            <a:ext uri="{FF2B5EF4-FFF2-40B4-BE49-F238E27FC236}">
              <a16:creationId xmlns:a16="http://schemas.microsoft.com/office/drawing/2014/main" id="{C47B704B-E11B-4D1A-8640-541A97BFD847}"/>
            </a:ext>
            <a:ext uri="{147F2762-F138-4A5C-976F-8EAC2B608ADB}">
              <a16:predDERef xmlns:a16="http://schemas.microsoft.com/office/drawing/2014/main" pred="{4C0139BB-234D-4C05-B256-E3EAB74BC5EE}"/>
            </a:ext>
          </a:extLst>
        </xdr:cNvPr>
        <xdr:cNvPicPr>
          <a:picLocks noChangeAspect="1"/>
        </xdr:cNvPicPr>
      </xdr:nvPicPr>
      <xdr:blipFill>
        <a:blip xmlns:r="http://schemas.openxmlformats.org/officeDocument/2006/relationships" r:embed="rId1"/>
        <a:stretch>
          <a:fillRect/>
        </a:stretch>
      </xdr:blipFill>
      <xdr:spPr>
        <a:xfrm>
          <a:off x="27611693" y="28795"/>
          <a:ext cx="2188353" cy="294588"/>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DE33792-C59C-40A1-80B3-533AD227E55A}" name="Table1" displayName="Table1" ref="A9:V41" totalsRowShown="0" headerRowDxfId="393" dataDxfId="392" tableBorderDxfId="391">
  <autoFilter ref="A9:V41" xr:uid="{5DE33792-C59C-40A1-80B3-533AD227E55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autoFilter>
  <tableColumns count="22">
    <tableColumn id="1" xr3:uid="{217E82E2-8767-4B0A-8ADD-EEA83E30393D}" name="Cost Category" dataDxfId="390"/>
    <tableColumn id="2" xr3:uid="{5DF75233-AB7C-4238-A644-ECB78C258587}" name="Position Title" dataDxfId="389"/>
    <tableColumn id="3" xr3:uid="{97B0009E-1F6E-4135-9B39-289D8282CB8C}" name="Unit" dataDxfId="388"/>
    <tableColumn id="4" xr3:uid="{FBEB6C23-1AA3-45F4-B0DE-1EA729BBC0CF}" name="Level of Effort" dataDxfId="387"/>
    <tableColumn id="5" xr3:uid="{F98651F8-CD33-4C52-B563-0ABEB7CE912D}" name="Unit Cost" dataDxfId="386"/>
    <tableColumn id="6" xr3:uid="{BC27B5B2-A38E-446D-B810-2840572DE75B}" name="Subtotal Salary" dataDxfId="385">
      <calculatedColumnFormula>D10*E10</calculatedColumnFormula>
    </tableColumn>
    <tableColumn id="7" xr3:uid="{6D4A10E8-2829-4F26-A92D-6CB15501F762}" name="Fringe Benefits" dataDxfId="384">
      <calculatedColumnFormula>F10*H10</calculatedColumnFormula>
    </tableColumn>
    <tableColumn id="8" xr3:uid="{63847C4D-EAA0-4626-AFFB-C4B27D6865E4}" name="Fringe Rate" dataDxfId="383"/>
    <tableColumn id="9" xr3:uid="{59AA39C9-EE0D-4926-AC6D-B5B7F34C93A8}" name="Total Compensation" dataDxfId="382">
      <calculatedColumnFormula>SUM(F10:G10)</calculatedColumnFormula>
    </tableColumn>
    <tableColumn id="18" xr3:uid="{8146E8F6-224D-4B80-BCF1-9DCC8241CB44}" name="Line item is included in indirect cost base? (Yes/No)" dataDxfId="381"/>
    <tableColumn id="11" xr3:uid="{B6F61ED3-D3F3-4299-ADC5-9669AF0A5BCC}" name="% Allocable for the Administration of the Grant (If applicable)" dataDxfId="380"/>
    <tableColumn id="12" xr3:uid="{9024CEB2-E3B0-41A9-949F-1B3BCB65D1B6}" name="Total Salary allocable to the Administration of the Grant" dataDxfId="379">
      <calculatedColumnFormula>Table1[[#This Row],[Subtotal Salary]]*Table1[[#This Row],[% Allocable for the Administration of the Grant (If applicable)]]</calculatedColumnFormula>
    </tableColumn>
    <tableColumn id="13" xr3:uid="{8B42037A-272C-4B9A-8B34-44EA8AB4BB99}" name="Total Fringe allocable the Administration of the Grant" dataDxfId="378">
      <calculatedColumnFormula>Table1[[#This Row],[Fringe Benefits]]*Table1[[#This Row],[% Allocable for the Administration of the Grant (If applicable)]]</calculatedColumnFormula>
    </tableColumn>
    <tableColumn id="10" xr3:uid="{298A19DB-4981-41F3-A500-818C17A63238}" name="Entity Type and Name to be Funded_x000a_(Applicant, Contractor, Subrecipient)" dataDxfId="377"/>
    <tableColumn id="15" xr3:uid="{D6D91CD8-5ED7-49C1-AF92-0CB78BE64580}" name="Justification of Need" dataDxfId="376"/>
    <tableColumn id="16" xr3:uid="{5B8308F4-3409-4587-9A52-3ADAA963BE86}" name="Basis for Estimating Costs " dataDxfId="375"/>
    <tableColumn id="19" xr3:uid="{A3772306-29CD-4CC7-9BFD-20461200B997}" name="Calculations" dataDxfId="374"/>
    <tableColumn id="14" xr3:uid="{CBADDF92-0A1A-4659-A60D-2A657D05A2DB}" name="Is Cost Share/  Matching Provided?" dataDxfId="373"/>
    <tableColumn id="17" xr3:uid="{51A03F7B-DD3C-46F3-8732-7857AF83B2D6}" name="Total Match Value ($)" dataDxfId="372"/>
    <tableColumn id="22" xr3:uid="{40908E5C-57BA-4C40-8677-19A5E041F025}" name="Type (Cash or In Kind) " dataDxfId="371"/>
    <tableColumn id="23" xr3:uid="{B26AD51A-90A8-489E-AC34-97C1D78E4871}" name="Source" dataDxfId="370"/>
    <tableColumn id="24" xr3:uid="{F192DD63-EAF3-4728-BB77-3B2999281A59}" name="Cost Share Item/Description" dataDxfId="369"/>
  </tableColumns>
  <tableStyleInfo name="TableStyleMedium2"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9610FE6-F84C-4BB5-971F-F20BEBA0505D}" name="Table32673" displayName="Table32673" ref="A6:Q38" totalsRowShown="0" headerRowDxfId="126" dataDxfId="125" headerRowBorderDxfId="123" tableBorderDxfId="124">
  <tableColumns count="17">
    <tableColumn id="1" xr3:uid="{30C54194-C0DA-410B-B007-BB4E434F1695}" name="Description" dataDxfId="122"/>
    <tableColumn id="9" xr3:uid="{DE14D52C-3B0F-409E-BF33-49A777A037DD}" name="Unit Basis" dataDxfId="121"/>
    <tableColumn id="2" xr3:uid="{3C6EF01C-597F-466A-A4E1-51F9CCE673AB}" name="Unit Costs" dataDxfId="120"/>
    <tableColumn id="3" xr3:uid="{14C20C7A-50DC-4B6C-BAC3-2B26E93BA28A}" name="Number of Units" dataDxfId="119"/>
    <tableColumn id="4" xr3:uid="{23F2A7BC-89AE-4455-84FE-EA5BA27C647D}" name="Total Cost             " dataDxfId="118">
      <calculatedColumnFormula>Table32673[[#This Row],[Unit Costs]]*Table32673[[#This Row],[Number of Units]]</calculatedColumnFormula>
    </tableColumn>
    <tableColumn id="8" xr3:uid="{AFC3F627-DAAC-4871-B2E2-4B518EE4B5AD}" name="Line item is included in the indirect cost base? (Yes/No)" dataDxfId="117"/>
    <tableColumn id="12" xr3:uid="{C4948FAF-4339-48CD-BC51-536BC6770533}" name="% Allocable for the Administration of the Grant _x000a_(Cap of 2% of Total Grant) (If applicable)" dataDxfId="116"/>
    <tableColumn id="11" xr3:uid="{CF3E6108-A497-4145-A13A-C6E0011FF627}" name="Total Costs for the Administration of the Grant" dataDxfId="115">
      <calculatedColumnFormula>Table32673[[#This Row],[% Allocable for the Administration of the Grant 
(Cap of 2% of Total Grant) (If applicable)]]*Table32673[[#This Row],[Total Cost             ]]</calculatedColumnFormula>
    </tableColumn>
    <tableColumn id="10" xr3:uid="{9800BB0F-4211-4E11-BF2D-0B2D222773E8}" name="Entity Type and Name to be Funded_x000a_(Applicant, Contractor, Subrecipient)" dataDxfId="114"/>
    <tableColumn id="5" xr3:uid="{8E487FFC-1E3B-4DCE-9AE2-BA56ED3E665F}" name="Justification of Need" dataDxfId="113"/>
    <tableColumn id="6" xr3:uid="{F261BA48-6F09-43DD-98D0-73E92C24979E}" name="Basis for Estimating Costs" dataDxfId="112"/>
    <tableColumn id="7" xr3:uid="{9C2A64B2-D22D-438D-8088-F90C72A7466A}" name="Calculations" dataDxfId="111"/>
    <tableColumn id="13" xr3:uid="{3856BFF0-901B-4B0F-8A59-47B30AE9972F}" name="Is Cost Share/  Matching Provided?" dataDxfId="110"/>
    <tableColumn id="14" xr3:uid="{1CF72541-0584-4E9D-B674-1B4A5AA910A9}" name="Total Match Value ($)" dataDxfId="109"/>
    <tableColumn id="17" xr3:uid="{A48FD393-279B-4FAB-A875-01C5F200CC02}" name="Type (Cash or In Kind) " dataDxfId="108"/>
    <tableColumn id="18" xr3:uid="{E986DE64-DBA6-4FE4-AAD1-0B067B20E2A1}" name="Source" dataDxfId="107"/>
    <tableColumn id="19" xr3:uid="{BBD1260C-3AFA-4F72-A7FA-E0C22A1125B1}" name="Cost Share Item/Description" dataDxfId="106"/>
  </tableColumns>
  <tableStyleInfo name="TableStyleMedium2"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DB2666C-2049-4DA7-BB43-39E36081862B}" name="Table3267311" displayName="Table3267311" ref="A6:Q38" totalsRowShown="0" headerRowDxfId="96" dataDxfId="95" headerRowBorderDxfId="93" tableBorderDxfId="94">
  <tableColumns count="17">
    <tableColumn id="1" xr3:uid="{E94EDC6F-4713-40ED-A2D6-4F0F93F3C55C}" name="Description" dataDxfId="92"/>
    <tableColumn id="9" xr3:uid="{51DA9F35-CAA7-4F24-B8F0-836A61158A22}" name="Unit Basis" dataDxfId="91"/>
    <tableColumn id="2" xr3:uid="{A9DAA368-5CAD-4C2E-86F5-EBA6CD734325}" name="Unit Costs" dataDxfId="90"/>
    <tableColumn id="3" xr3:uid="{5A8EE55F-E32C-4AB5-A95D-CABD16EEFE00}" name="Number of Units" dataDxfId="89"/>
    <tableColumn id="4" xr3:uid="{2894C03C-B6F8-46E7-8D30-4DD1E5E9D890}" name="Total Cost             " dataDxfId="88">
      <calculatedColumnFormula>Table3267311[[#This Row],[Unit Costs]]*Table3267311[[#This Row],[Number of Units]]</calculatedColumnFormula>
    </tableColumn>
    <tableColumn id="8" xr3:uid="{40B7C016-ED0A-43DB-954E-832DC049AEC6}" name="Line item is included in the indirect cost base? (Yes/No)" dataDxfId="87"/>
    <tableColumn id="12" xr3:uid="{D9C7940B-5EC8-414D-99D9-721221B02AB6}" name="% Allocable for the Administration of the Grant _x000a_(Cap of 2% of Total Grant) (If applicable)" dataDxfId="86"/>
    <tableColumn id="11" xr3:uid="{7B6DDF45-070C-4780-B5E0-05C5810B3245}" name="Total Costs for the Administration of the Grant" dataDxfId="85">
      <calculatedColumnFormula>Table3267311[[#This Row],[% Allocable for the Administration of the Grant 
(Cap of 2% of Total Grant) (If applicable)]]*Table3267311[[#This Row],[Total Cost             ]]</calculatedColumnFormula>
    </tableColumn>
    <tableColumn id="10" xr3:uid="{50C6C92E-25CE-4947-8478-17D9AF97B072}" name="Entity Type and Name to be Funded_x000a_(Applicant, Contractor, Subrecipient)" dataDxfId="84"/>
    <tableColumn id="5" xr3:uid="{35FC0DB4-1C5D-4A2B-B21C-70B2C3B0580D}" name="Justification of Need" dataDxfId="83"/>
    <tableColumn id="6" xr3:uid="{4DF979CD-9EBE-4F13-BD92-BC96E6E8A04B}" name="Basis for Estimating Costs" dataDxfId="82"/>
    <tableColumn id="7" xr3:uid="{FEE785EF-2269-44AE-9158-4B3BE4BDF064}" name="Calculations" dataDxfId="81"/>
    <tableColumn id="13" xr3:uid="{ADD4611F-D632-4E2E-9F70-135CFA5CAA21}" name="Is Cost Share/  Matching Provided?" dataDxfId="80"/>
    <tableColumn id="14" xr3:uid="{99E23E06-8313-4AEB-9C00-35A465DFDAFC}" name="Total Match Value ($)" dataDxfId="79"/>
    <tableColumn id="17" xr3:uid="{6BB9ECD6-8A6F-4F77-94D3-C74CBE2FAE3B}" name="Type (Cash or In Kind) " dataDxfId="78"/>
    <tableColumn id="18" xr3:uid="{F15ED82D-CF8B-4EEA-8550-162F12C01A63}" name="Source" dataDxfId="77"/>
    <tableColumn id="19" xr3:uid="{A52CD115-40B6-404B-815C-FA307D1E8CE4}" name="Cost Share Item/Description" dataDxfId="76"/>
  </tableColumns>
  <tableStyleInfo name="TableStyleMedium2" showFirstColumn="0" showLastColumn="0" showRowStripes="0"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A763053-5E43-4A9E-8585-76C299F32EE3}" name="Table326731112" displayName="Table326731112" ref="A6:R27" totalsRowShown="0" headerRowDxfId="68" dataDxfId="67" headerRowBorderDxfId="65" tableBorderDxfId="66">
  <tableColumns count="18">
    <tableColumn id="1" xr3:uid="{7BBA3C62-948B-432E-9C7B-97CE79D55277}" name="Description" dataDxfId="64"/>
    <tableColumn id="9" xr3:uid="{31A8DE7D-6DEC-4B05-A4A3-3257EA251959}" name="Unit Basis" dataDxfId="63"/>
    <tableColumn id="2" xr3:uid="{9470CC1F-1C7D-46AF-A6D8-D50BE8342F1B}" name="Unit Costs" dataDxfId="62"/>
    <tableColumn id="3" xr3:uid="{AEDA0D51-A8D6-4B0C-BDB3-89384138FBA7}" name="Number of Units" dataDxfId="61"/>
    <tableColumn id="4" xr3:uid="{EF124B4A-C15A-4AE1-9823-DA6934AD6793}" name="Total Cost             " dataDxfId="60">
      <calculatedColumnFormula>C7*D7</calculatedColumnFormula>
    </tableColumn>
    <tableColumn id="10" xr3:uid="{2ED99582-79DD-4EB5-B8CC-DD50CF00CC1F}" name="Line item is included in the indirect cost base? (Yes/No)" dataDxfId="59"/>
    <tableColumn id="8" xr3:uid="{55263871-4C5F-4843-AC07-3093CF933590}" name="$ Value for Total Project Cost for Planning, Feasibility, and Sustainability Studies _x000a_(Cap of 2.5% of Total Grant)" dataDxfId="58"/>
    <tableColumn id="13" xr3:uid="{559E672C-C8C4-4BA4-8DD4-AD542DACA750}" name="% Allocable for the Administration of the Grant _x000a_(Cap of 2% of Total Grant) (If applicable)" dataDxfId="57" dataCellStyle="Percent"/>
    <tableColumn id="12" xr3:uid="{60323953-DC2F-464F-9694-F4BBFE5BF2C8}" name="Total Costs for the Administration of the Grant" dataDxfId="56">
      <calculatedColumnFormula>Table326731112[[#This Row],[% Allocable for the Administration of the Grant 
(Cap of 2% of Total Grant) (If applicable)]]*Table326731112[[#This Row],[Total Cost             ]]</calculatedColumnFormula>
    </tableColumn>
    <tableColumn id="11" xr3:uid="{D78D9469-578C-4502-A6F9-AD492336690F}" name="Entity Type and Name to be Funded_x000a_(Applicant, Contractor, Subrecipient)" dataDxfId="55"/>
    <tableColumn id="5" xr3:uid="{E67EAEF2-37C2-483E-AD17-5E67908196B6}" name="Justification of Need" dataDxfId="54"/>
    <tableColumn id="6" xr3:uid="{2D0C9325-DF59-4760-9A7A-120D5B9E237E}" name="Basis for Estimating Costs" dataDxfId="53"/>
    <tableColumn id="7" xr3:uid="{D9F3B096-E559-4E8B-AA93-87DD60F21226}" name="Calculations" dataDxfId="52"/>
    <tableColumn id="21" xr3:uid="{8AE515A2-7E7D-41FF-8FC1-FF6C1EBFA295}" name="Is Cost Share/  Matching Provided?" dataDxfId="51"/>
    <tableColumn id="22" xr3:uid="{A9CD7CC4-CA17-4635-9FF1-98B3E2718398}" name="Total Match Value ($)" dataDxfId="50"/>
    <tableColumn id="25" xr3:uid="{49BFDD08-5724-4E64-8CC8-93EAD600DBEC}" name="Type (Cash or In Kind) " dataDxfId="49"/>
    <tableColumn id="26" xr3:uid="{105AD906-A8B8-4AF6-BFFE-86E40399AD5D}" name="Source" dataDxfId="48"/>
    <tableColumn id="27" xr3:uid="{5296A506-DF69-4643-8D74-4E66C06BFA54}" name="Cost Share Item/Description" dataDxfId="47"/>
  </tableColumns>
  <tableStyleInfo name="TableStyleMedium2" showFirstColumn="0" showLastColumn="0" showRowStripes="0"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576267D7-998E-403C-B5B1-1031CAD58629}" name="Table32673111213" displayName="Table32673111213" ref="A6:N27" totalsRowShown="0" headerRowDxfId="39" dataDxfId="38" headerRowBorderDxfId="36" tableBorderDxfId="37">
  <tableColumns count="14">
    <tableColumn id="1" xr3:uid="{BB973649-5D3E-4C01-AA6E-AD198BB0E767}" name="Description" dataDxfId="35"/>
    <tableColumn id="9" xr3:uid="{5E7909B1-6CF2-40AF-BC39-FEE32A7A3644}" name="Total Cost _x000a_(Contingency costs are considered reasonable if they do not exceed 15% of total Construction + Equipment costs)" dataDxfId="34"/>
    <tableColumn id="2" xr3:uid="{CF30B15F-FECB-46E9-8830-4295D8513EAD}" name="Line item is included in the indirect cost base? (Yes/No)" dataDxfId="33"/>
    <tableColumn id="8" xr3:uid="{67E3CF50-C6DB-475A-8C98-14FA3AE8BA84}" name="% Allocable for the Administration of the Grant _x000a_(Cap of 2% of Total Grant) (If applicable)" dataDxfId="32"/>
    <tableColumn id="4" xr3:uid="{EFB6C9B4-3E2B-439A-ADFC-9ECBA07EA62B}" name="Total Costs for the Administration of the Grant" dataDxfId="31">
      <calculatedColumnFormula>Table32673111213[[#This Row],[% Allocable for the Administration of the Grant 
(Cap of 2% of Total Grant) (If applicable)]]*Table32673111213[[#This Row],[Total Cost 
(Contingency costs are considered reasonable if they do not exceed 15% of total Construction + Equipment costs)]]</calculatedColumnFormula>
    </tableColumn>
    <tableColumn id="3" xr3:uid="{6DA2B829-1982-431C-A616-227C12F90B79}" name="Entity Type and Name to be Funded_x000a_(Applicant, Contractor, Subrecipient)" dataDxfId="30" dataCellStyle="Percent"/>
    <tableColumn id="5" xr3:uid="{07BD1493-7714-4CE8-AED0-B1F73247E772}" name="Justification of Need" dataDxfId="29"/>
    <tableColumn id="6" xr3:uid="{56F61DA1-73FA-438A-9E2B-2A2BE8B84F26}" name="Basis for Estimating Costs" dataDxfId="28"/>
    <tableColumn id="7" xr3:uid="{C1545B73-1915-4C61-A5AD-0B3653E6955B}" name="Calculations" dataDxfId="27"/>
    <tableColumn id="10" xr3:uid="{DF16FFA8-57C0-4A8C-8355-DEBFF12D2FA4}" name="Is Cost Share/  Matching Provided?" dataDxfId="26"/>
    <tableColumn id="11" xr3:uid="{644DE6FE-2E49-4298-BA76-4F77BC60334F}" name="Total Match Value ($)" dataDxfId="25"/>
    <tableColumn id="14" xr3:uid="{CF968A25-ABE4-4BA0-A0D2-D2B51ACB9196}" name="Type (Cash or In Kind) " dataDxfId="24"/>
    <tableColumn id="15" xr3:uid="{59161F4C-8443-469D-9E07-F040EAB4C851}" name="Source" dataDxfId="23"/>
    <tableColumn id="16" xr3:uid="{B9BB642F-DCD9-4A38-AC80-791C4BCE832C}" name="Cost Share Item/Description" dataDxfId="22"/>
  </tableColumns>
  <tableStyleInfo name="TableStyleMedium2" showFirstColumn="0" showLastColumn="0" showRowStripes="0"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A1B1C1F-6823-4C87-B0BA-D4638A95DE50}" name="Table15" displayName="Table15" ref="A6:L20" totalsRowShown="0" headerRowDxfId="14" dataDxfId="13" tableBorderDxfId="12">
  <autoFilter ref="A6:L20" xr:uid="{BA1B1C1F-6823-4C87-B0BA-D4638A95DE5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9302B0D9-A4E3-4520-85ED-D657B737D4FB}" name="Cost Category" dataDxfId="11"/>
    <tableColumn id="2" xr3:uid="{DB1E0340-177C-422A-A2F7-7E9C966D536B}" name="Indirect Cost Base ($)" dataDxfId="10" dataCellStyle="Currency"/>
    <tableColumn id="3" xr3:uid="{C46BE0F1-88C1-41DA-8F98-85F395BDF7B9}" name="Indirect Cost Rate (%)" dataDxfId="9" dataCellStyle="Currency"/>
    <tableColumn id="4" xr3:uid="{C3D7D59A-F61B-4710-BF21-FE4DAACE8358}" name="Total Indirect Costs ($)" dataDxfId="8" dataCellStyle="Percent">
      <calculatedColumnFormula>B7*C7</calculatedColumnFormula>
    </tableColumn>
    <tableColumn id="7" xr3:uid="{426665B9-CF3D-4444-944F-A279C003D631}" name="Explanation of Indirect Cost Base " dataDxfId="7" dataCellStyle="Currency"/>
    <tableColumn id="9" xr3:uid="{D73A9ACC-5744-4A41-9F95-4DFD12C94058}" name="% Allocable for the Administration of the Grant" dataDxfId="6" dataCellStyle="Percent"/>
    <tableColumn id="10" xr3:uid="{66791BBB-64C4-4EC8-913A-7A434FDEECCF}" name="Total Indirect Costs for the Administration of the Grant" dataDxfId="5">
      <calculatedColumnFormula>F7*D7</calculatedColumnFormula>
    </tableColumn>
    <tableColumn id="5" xr3:uid="{771853BB-2D80-49DB-8BAE-9D38281C4BD8}" name="Is Cost Share/  Matching Provided?" dataDxfId="4"/>
    <tableColumn id="6" xr3:uid="{62CC02E6-A7AC-4F95-B29B-08A501EA0AB4}" name="Total Match Value ($)" dataDxfId="3"/>
    <tableColumn id="12" xr3:uid="{0E5B0813-32B8-46CE-AAD2-9999B2E397EE}" name="Type (Cash or In Kind) " dataDxfId="2"/>
    <tableColumn id="13" xr3:uid="{C3ADDB6A-09F9-46B2-97C4-EE9437BAF96C}" name="Source" dataDxfId="1"/>
    <tableColumn id="14" xr3:uid="{FB4266A4-8D83-48D8-85F6-BEE6C797A0D6}" name="Cost Share Item/Description" dataDxfId="0"/>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BE1F26C-D2DD-4B69-84FB-7D2A05FBB908}" name="Table4915" displayName="Table4915" ref="A9:Q31" totalsRowShown="0" headerRowDxfId="359" dataDxfId="358" headerRowBorderDxfId="356" tableBorderDxfId="357">
  <tableColumns count="17">
    <tableColumn id="1" xr3:uid="{FA587930-BF04-4D9E-88F6-0448D9D14E72}" name="Description" dataDxfId="355"/>
    <tableColumn id="8" xr3:uid="{06C8DEBA-F817-4C14-A003-FB0A1DF7C362}" name="Unit Basis" dataDxfId="354"/>
    <tableColumn id="2" xr3:uid="{23D0057F-3AE7-43AC-807E-CF5285ED89D8}" name="Unit Costs" dataDxfId="353" dataCellStyle="Currency"/>
    <tableColumn id="3" xr3:uid="{58A11337-D9EB-4BDF-BA02-B81F5F7175F9}" name="Number of Units " dataDxfId="352"/>
    <tableColumn id="4" xr3:uid="{E5DB5C9E-872E-47E4-A669-22CF11A9D674}" name="Total Cost" dataDxfId="351">
      <calculatedColumnFormula>Table4915[[#This Row],[Unit Costs]]*Table4915[[#This Row],[Number of Units ]]</calculatedColumnFormula>
    </tableColumn>
    <tableColumn id="10" xr3:uid="{1E7495D8-783F-45E4-B611-71579F7875DE}" name="Line item is included in the indirect cost base? (Yes/No)" dataDxfId="350"/>
    <tableColumn id="5" xr3:uid="{7BAABA31-27C7-455C-B400-54D9187EABF2}" name="% Allocable for the Administration of the Grant _x000a_(Cap of 2% of Total Grant) (If applicable)" dataDxfId="349"/>
    <tableColumn id="17" xr3:uid="{1E47AEC7-84D9-4E6C-B191-F5CBD65A3D9F}" name="Total Costs for the Administration of the Grant" dataDxfId="348">
      <calculatedColumnFormula>Table4915[[#This Row],[% Allocable for the Administration of the Grant 
(Cap of 2% of Total Grant) (If applicable)]]*Table4915[[#This Row],[Total Cost]]</calculatedColumnFormula>
    </tableColumn>
    <tableColumn id="9" xr3:uid="{D0EDBCA2-4205-402C-9470-90C6B89546E9}" name="Entity Type and Name to be Funded_x000a_(Applicant, Contractor, Subrecipient)" dataDxfId="347"/>
    <tableColumn id="14" xr3:uid="{F0511EAE-47DE-4285-9885-3AB9C1DF2156}" name="Justification of Need" dataDxfId="346"/>
    <tableColumn id="6" xr3:uid="{7F43A88A-B0B9-4E82-A7B1-CCB0B55FC8DA}" name="Basis for Estimating Costs" dataDxfId="345"/>
    <tableColumn id="7" xr3:uid="{9CFADF1C-428B-48BB-BCD7-89B1D728D9BB}" name="Calculations" dataDxfId="344"/>
    <tableColumn id="11" xr3:uid="{07DCB005-823B-45F3-9ABA-F4412CDCEED8}" name="Is Cost Share/  Matching Provided?" dataDxfId="343"/>
    <tableColumn id="12" xr3:uid="{4FCB2A75-C066-48C4-9565-76B15621E677}" name="Total Match Value ($)" dataDxfId="342"/>
    <tableColumn id="16" xr3:uid="{7CBC434F-2D0F-4157-8849-65BE065FB106}" name="Type (Cash or In Kind) " dataDxfId="341"/>
    <tableColumn id="18" xr3:uid="{F2DBD826-E1EC-4519-86C7-85B14C5EAC13}" name="Source" dataDxfId="340"/>
    <tableColumn id="19" xr3:uid="{43EC4A4D-25A6-448C-8537-B67EDD6B42B1}" name="Cost Share Item/Description" dataDxfId="339"/>
  </tableColumns>
  <tableStyleInfo name="TableStyleMedium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17C0C1D-2410-4559-B2F9-F5128099C7E9}" name="Table49" displayName="Table49" ref="A7:Q29" totalsRowShown="0" headerRowDxfId="329" dataDxfId="328" headerRowBorderDxfId="326" tableBorderDxfId="327">
  <tableColumns count="17">
    <tableColumn id="1" xr3:uid="{6B4327D6-71AC-483A-B16F-64E5E751179C}" name="Description" dataDxfId="325"/>
    <tableColumn id="8" xr3:uid="{FCEE0D74-17BB-4ABE-B3EF-913B56F88FE7}" name="Unit Basis" dataDxfId="324"/>
    <tableColumn id="2" xr3:uid="{FA979EF3-3273-4152-8F91-01138B2F4544}" name="Unit Cost" dataDxfId="323" dataCellStyle="Currency"/>
    <tableColumn id="3" xr3:uid="{84E2FF2E-0AA9-4622-822E-732A28E7CEA7}" name="Number of Units" dataDxfId="322"/>
    <tableColumn id="4" xr3:uid="{89E135EA-BDE2-4EA8-9C8B-D74D07313897}" name="Total Cost             " dataDxfId="321">
      <calculatedColumnFormula>Table49[[#This Row],[Unit Cost]]*Table49[[#This Row],[Number of Units]]</calculatedColumnFormula>
    </tableColumn>
    <tableColumn id="9" xr3:uid="{E27DD347-1F28-468C-8F6C-B13F0C556E9C}" name="Line item is included in the indirect cost base? (Yes/No)" dataDxfId="320"/>
    <tableColumn id="11" xr3:uid="{9222BCBE-11B6-48E7-8407-5C8B481363BD}" name="% Allocable for the Administration of the Grant _x000a_(Cap of 2% of Total Grant) (If applicable)" dataDxfId="319"/>
    <tableColumn id="12" xr3:uid="{A3E9CF06-E0D4-43D7-8802-DC3B345B5CBB}" name="Total Costs for the Administration of the Grant" dataDxfId="318">
      <calculatedColumnFormula>Table49[[#This Row],[% Allocable for the Administration of the Grant 
(Cap of 2% of Total Grant) (If applicable)]]*Table49[[#This Row],[Total Cost             ]]</calculatedColumnFormula>
    </tableColumn>
    <tableColumn id="10" xr3:uid="{B8033E1C-2B59-4303-A5B0-620088B34910}" name="Entity Type and Name to be Funded_x000a_(Applicant, Contractor, Subrecipient)" dataDxfId="317"/>
    <tableColumn id="5" xr3:uid="{A3449F90-6B34-4795-8BB5-408793028CAC}" name="Justification of Need" dataDxfId="316"/>
    <tableColumn id="6" xr3:uid="{786D2F50-E2B9-4E2B-9052-20A20C203D43}" name="Basis for Estimating Costs" dataDxfId="315"/>
    <tableColumn id="7" xr3:uid="{E9B74339-D7D5-4C55-A6D5-64E6EC154D6F}" name="Calculations" dataDxfId="314"/>
    <tableColumn id="13" xr3:uid="{3A89B997-FC7F-439B-8787-35A8F08DC9EB}" name="Is Cost Share/  Matching Provided?" dataDxfId="313"/>
    <tableColumn id="14" xr3:uid="{972D9C5A-C6EA-4E60-A4E2-A4394AE8D814}" name="Total Match Value ($)" dataDxfId="312"/>
    <tableColumn id="17" xr3:uid="{4B8EF12A-C82C-4F4A-B696-751488583E76}" name="Type (Cash or In Kind) " dataDxfId="311"/>
    <tableColumn id="18" xr3:uid="{09D71F56-B705-4AFD-AFE7-A67B2D839F0B}" name="Source" dataDxfId="310"/>
    <tableColumn id="19" xr3:uid="{EE861151-E724-41AD-8451-1DE938A09CE2}" name="Cost Share Item/Description" dataDxfId="309"/>
  </tableColumns>
  <tableStyleInfo name="TableStyleMedium2"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FF65033-AF39-495F-8214-5BC3A126FCF5}" name="Table4" displayName="Table4" ref="A7:Q28" totalsRowShown="0" headerRowDxfId="301" dataDxfId="300" headerRowBorderDxfId="298" tableBorderDxfId="299">
  <tableColumns count="17">
    <tableColumn id="1" xr3:uid="{B491870C-EE1E-4068-BE1F-C0C71A33F2A9}" name="Description" dataDxfId="297"/>
    <tableColumn id="8" xr3:uid="{10C2AEC0-F964-4511-A339-1CBD9CB4D498}" name="Unit Basis" dataDxfId="296"/>
    <tableColumn id="2" xr3:uid="{529ED462-CA94-4D6F-B976-C586B8CAAE56}" name="Unit Cost" dataDxfId="295" dataCellStyle="Currency"/>
    <tableColumn id="3" xr3:uid="{CA6676A9-75CB-49DB-9C56-838D7E830042}" name="Number of Units" dataDxfId="294"/>
    <tableColumn id="4" xr3:uid="{D72EB506-360C-4945-8B2E-0F02921CE284}" name="Total Cost             " dataDxfId="293">
      <calculatedColumnFormula>Table4[[#This Row],[Unit Cost]]*Table4[[#This Row],[Number of Units]]</calculatedColumnFormula>
    </tableColumn>
    <tableColumn id="9" xr3:uid="{27A99283-BE30-43AB-90A5-DCE6A2038256}" name="Line item is included in the indirect cost base? (Yes/No)" dataDxfId="292"/>
    <tableColumn id="11" xr3:uid="{D65039BB-2807-4BD5-9AC2-5FF240432BDC}" name="% Allocable for the Administration of the Grant _x000a_(Cap of 2% of Total Grant) (If applicable)" dataDxfId="291"/>
    <tableColumn id="12" xr3:uid="{70E590CF-CE56-452E-A246-B650FC5E2408}" name="Total Costs for the Administration of the Grant" dataDxfId="290">
      <calculatedColumnFormula>Table4[[#This Row],[% Allocable for the Administration of the Grant 
(Cap of 2% of Total Grant) (If applicable)]]*Table4[[#This Row],[Total Cost             ]]</calculatedColumnFormula>
    </tableColumn>
    <tableColumn id="10" xr3:uid="{3DECD63B-CFF0-4F7F-8587-B0D6D65BF032}" name="Entity Type and Name to be Funded_x000a_(Applicant, Contractor, Subrecipient)" dataDxfId="289"/>
    <tableColumn id="5" xr3:uid="{8E8AF507-3689-4B4E-AD00-0022A8C71C85}" name="Justification of Need" dataDxfId="288"/>
    <tableColumn id="6" xr3:uid="{9CD9C448-F6E7-45CF-8AC4-78D6455D9537}" name="Basis for Estimating Costs" dataDxfId="287"/>
    <tableColumn id="7" xr3:uid="{CD171705-5BE2-445B-8817-79AAA16C3ADD}" name="Calculations" dataDxfId="286"/>
    <tableColumn id="13" xr3:uid="{45224E10-85DF-4515-9845-C4BF26DBA16A}" name="Is Cost Share/  Matching Provided?" dataDxfId="285"/>
    <tableColumn id="14" xr3:uid="{AADB1437-FDE5-4003-99FB-8D5D57619A54}" name="Total Match Value ($)" dataDxfId="284"/>
    <tableColumn id="17" xr3:uid="{08C339BB-B449-4D2E-875D-68D4A11EB7D0}" name="Type (Cash or In Kind) " dataDxfId="283"/>
    <tableColumn id="18" xr3:uid="{12714DFB-BF99-4B81-BDDD-B983C6176A24}" name="Source" dataDxfId="282"/>
    <tableColumn id="19" xr3:uid="{11FC1908-3969-4D08-A838-C73FCB804A1C}" name="Cost Share Item/Description" dataDxfId="281"/>
  </tableColumns>
  <tableStyleInfo name="TableStyleMedium2"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635E181-152E-41D5-800E-8B4CBC75E9A7}" name="Table3" displayName="Table3" ref="A6:Q28" totalsRowShown="0" headerRowDxfId="271" dataDxfId="270" headerRowBorderDxfId="268" tableBorderDxfId="269">
  <tableColumns count="17">
    <tableColumn id="1" xr3:uid="{437E9620-E9A3-43CE-A503-4AFAEEE1553C}" name="Description" dataDxfId="267"/>
    <tableColumn id="9" xr3:uid="{5EE3BE04-A1E2-4411-AED5-A6472A30B220}" name="Unit Basis" dataDxfId="266"/>
    <tableColumn id="2" xr3:uid="{F850B101-343C-4131-B164-52AAA16D0785}" name="Unit Costs" dataDxfId="265"/>
    <tableColumn id="3" xr3:uid="{655CADB6-D5BF-4ED0-AEA2-4AC13C9D90D4}" name="Number of Units" dataDxfId="264"/>
    <tableColumn id="4" xr3:uid="{874C1C23-1C38-489F-8E4A-6D18753A112C}" name="Total Cost             " dataDxfId="263">
      <calculatedColumnFormula>Table3[[#This Row],[Unit Costs]]*Table3[[#This Row],[Number of Units]]</calculatedColumnFormula>
    </tableColumn>
    <tableColumn id="8" xr3:uid="{ECD255E8-6C19-440D-BB0E-0915695FC079}" name="Line item is included in the indirect cost base? (Yes/No)" dataDxfId="262"/>
    <tableColumn id="16" xr3:uid="{E58ED651-0D97-491C-816A-E1C28AF121A4}" name="% Allocable for the Administration of the Grant _x000a_(Cap of 2% of Total Grant) (If applicable)" dataDxfId="261" dataCellStyle="Percent"/>
    <tableColumn id="15" xr3:uid="{0EE9481B-A617-44C5-84B2-84DE82AFA19B}" name="Total Costs for the Administration of the Grant" dataDxfId="260">
      <calculatedColumnFormula>Table3[[#This Row],[% Allocable for the Administration of the Grant 
(Cap of 2% of Total Grant) (If applicable)]]*Table3[[#This Row],[Total Cost             ]]</calculatedColumnFormula>
    </tableColumn>
    <tableColumn id="5" xr3:uid="{747641B9-9AD2-4B69-A553-2392929560AE}" name="Entity Type and Name to be Funded_x000a_(Applicant, Contractor, Subrecipient)" dataDxfId="259"/>
    <tableColumn id="14" xr3:uid="{8BDFDE0D-97C3-483E-A721-26071CA63781}" name="Justification of Need" dataDxfId="258"/>
    <tableColumn id="6" xr3:uid="{9F5C996A-8541-4C35-AC93-652F1BD51850}" name="Basis for Estimating Costs" dataDxfId="257"/>
    <tableColumn id="7" xr3:uid="{0273560B-984E-4598-92CE-77EDFE3BD2C5}" name="Calculations" dataDxfId="256"/>
    <tableColumn id="10" xr3:uid="{61FA2EEC-60F4-4CFB-84D7-637B383E058D}" name="Is Cost Share/  Matching Provided?" dataDxfId="255"/>
    <tableColumn id="11" xr3:uid="{E69C6AE9-81EE-47A5-ABBF-66BD7BC2A18E}" name="Total Match Value ($)" dataDxfId="254"/>
    <tableColumn id="17" xr3:uid="{0F0C1088-9FB7-4A90-B3DB-584143181A89}" name="Type (Cash or In Kind) " dataDxfId="253"/>
    <tableColumn id="18" xr3:uid="{FD320089-7FBB-4857-B2EE-CD26A120BAD5}" name="Source" dataDxfId="252"/>
    <tableColumn id="19" xr3:uid="{04A50E5F-FF24-4771-8206-905573058701}" name="Cost Share Item/Description" dataDxfId="251"/>
  </tableColumns>
  <tableStyleInfo name="TableStyleMedium2"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B4A4F9A-BCA5-47E9-A6B6-5020CB701772}" name="Table32" displayName="Table32" ref="A6:Q28" totalsRowShown="0" headerRowDxfId="241" dataDxfId="240" headerRowBorderDxfId="238" tableBorderDxfId="239">
  <tableColumns count="17">
    <tableColumn id="1" xr3:uid="{BB1FA392-D1E5-452E-9EC2-3BF9030272C0}" name="Description" dataDxfId="237"/>
    <tableColumn id="9" xr3:uid="{F29ABF6E-3816-4057-A63E-FBC1D121852A}" name="Unit Basis" dataDxfId="236"/>
    <tableColumn id="2" xr3:uid="{FD6A49ED-451A-48D8-8A7F-8A5F91E8DA9E}" name="Unit Costs" dataDxfId="235"/>
    <tableColumn id="3" xr3:uid="{D512B258-A65B-4C12-A74A-3BD256E23423}" name="Number of Units" dataDxfId="234"/>
    <tableColumn id="4" xr3:uid="{91533EB3-61FD-41F2-A433-62DAD4B13885}" name="Total Cost             " dataDxfId="233">
      <calculatedColumnFormula>Table32[[#This Row],[Unit Costs]]*Table32[[#This Row],[Number of Units]]</calculatedColumnFormula>
    </tableColumn>
    <tableColumn id="8" xr3:uid="{CA962358-E6AA-40F5-A4A2-574F65E2A224}" name="Line item is included in the indirect cost base? (Yes/No)" dataDxfId="232"/>
    <tableColumn id="15" xr3:uid="{F2D25802-E8C0-4CC4-8A16-FBF499AB9E46}" name="% Allocable for the Administration of the Grant _x000a_(Cap of 2% of Total Grant) (If applicable)" dataDxfId="231" dataCellStyle="Percent"/>
    <tableColumn id="14" xr3:uid="{E4FA855C-9ECE-4B8C-AD71-84DAAC0528E2}" name="Total Costs for the Administration of the Grant" dataDxfId="230" dataCellStyle="Currency">
      <calculatedColumnFormula>Table32[[#This Row],[% Allocable for the Administration of the Grant 
(Cap of 2% of Total Grant) (If applicable)]]*Table32[[#This Row],[Total Cost             ]]</calculatedColumnFormula>
    </tableColumn>
    <tableColumn id="5" xr3:uid="{C36B3BF1-03E3-4D70-99E7-BE2E9B08D941}" name="Entity Type and Name to be Funded_x000a_(Applicant, Contractor, Subrecipient)" dataDxfId="229" dataCellStyle="Currency"/>
    <tableColumn id="13" xr3:uid="{DDE6F18C-86E3-4F56-ACC7-D228328CD07C}" name="Justification of Need" dataDxfId="228"/>
    <tableColumn id="6" xr3:uid="{E4E63F46-B848-4AEC-A10F-48EBA5647864}" name="Basis for Estimating Costs" dataDxfId="227"/>
    <tableColumn id="7" xr3:uid="{7E8FBB3C-D14B-49A5-BE02-90B230FB4A1E}" name="Calculations" dataDxfId="226"/>
    <tableColumn id="10" xr3:uid="{FB57952F-D729-4248-AC81-64831D652CF7}" name="Is Cost Share/  Matching Provided?" dataDxfId="225"/>
    <tableColumn id="11" xr3:uid="{40F40A50-097A-4ED1-88AD-193998361F45}" name="Total Match Value ($)" dataDxfId="224"/>
    <tableColumn id="17" xr3:uid="{0067EAD1-7F63-4765-859C-896CF84CBDE9}" name="Type (Cash or In Kind) " dataDxfId="223"/>
    <tableColumn id="18" xr3:uid="{62D1E434-5E90-4012-A995-8F8A7930D8F4}" name="Source" dataDxfId="222"/>
    <tableColumn id="19" xr3:uid="{2EF456E4-60CB-4265-B937-A4E2F860F55E}" name="Cost Share Item/Description" dataDxfId="221"/>
  </tableColumns>
  <tableStyleInfo name="TableStyleMedium2"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5974D47-4AB6-4FB5-8EF7-C20FC6125A32}" name="Table326" displayName="Table326" ref="A6:Q27" totalsRowShown="0" headerRowDxfId="213" dataDxfId="212" headerRowBorderDxfId="210" tableBorderDxfId="211">
  <tableColumns count="17">
    <tableColumn id="1" xr3:uid="{DCB472FD-8CBF-46DE-9BE5-32A0372B19F1}" name="Description" dataDxfId="209"/>
    <tableColumn id="9" xr3:uid="{1A0F5121-57D2-479F-A841-0F919124BA3A}" name="Unit Basis" dataDxfId="208"/>
    <tableColumn id="2" xr3:uid="{4FBA6FA2-0910-42BC-A24C-8F1A10DCCD2E}" name="Unit Costs" dataDxfId="207"/>
    <tableColumn id="3" xr3:uid="{D1074F02-55DA-40FF-9481-9740238F9AEE}" name="Number of Units" dataDxfId="206"/>
    <tableColumn id="4" xr3:uid="{10DAB72D-DFC9-4F69-868B-A035140A7E79}" name="Total Cost             " dataDxfId="205">
      <calculatedColumnFormula>Table326[[#This Row],[Unit Costs]]*Table326[[#This Row],[Number of Units]]</calculatedColumnFormula>
    </tableColumn>
    <tableColumn id="8" xr3:uid="{D5359C38-50A8-4A02-8EFA-AE4417A6CBD0}" name="Line item is included in the indirect cost base? (Yes/No)" dataDxfId="204"/>
    <tableColumn id="15" xr3:uid="{C4F05ED9-F14F-4DEF-8DA6-B66FE1AABA26}" name="% Allocable for the Administration of the Grant _x000a_(Cap of 2% of Total Grant) (If applicable)" dataDxfId="203" dataCellStyle="Percent"/>
    <tableColumn id="14" xr3:uid="{847FD280-FA60-40A9-AF3D-829642EA17EB}" name="Total Costs for the Administration of the Grant" dataDxfId="202" dataCellStyle="Currency">
      <calculatedColumnFormula>Table326[[#This Row],[% Allocable for the Administration of the Grant 
(Cap of 2% of Total Grant) (If applicable)]]*Table326[[#This Row],[Total Cost             ]]</calculatedColumnFormula>
    </tableColumn>
    <tableColumn id="5" xr3:uid="{A3C613F8-BA24-4255-83FE-AA0189493061}" name="Entity Type and Name to be Funded_x000a_(Applicant, Contractor, Subrecipient)" dataDxfId="201"/>
    <tableColumn id="13" xr3:uid="{21905C7F-0A68-487F-BF86-7495E8504B98}" name="Justification of Need" dataDxfId="200"/>
    <tableColumn id="6" xr3:uid="{49B05D60-54A7-448B-BC0A-63EEF92D99B9}" name="Basis for Estimating Costs" dataDxfId="199"/>
    <tableColumn id="7" xr3:uid="{61679A1A-FFB5-4056-AB2C-8C400D062896}" name="Calculations" dataDxfId="198"/>
    <tableColumn id="10" xr3:uid="{E83F3CED-CE2E-4AFF-8F26-02D891E23C9A}" name="Is Cost Share/  Matching Provided?" dataDxfId="197"/>
    <tableColumn id="11" xr3:uid="{3049A1CC-4EAF-4FAB-84FF-EA6E7EC0B28C}" name="Total Match Value ($)" dataDxfId="196"/>
    <tableColumn id="17" xr3:uid="{7DD03C2E-F887-4895-8E95-AD4ED285719E}" name="Type (Cash or In Kind) " dataDxfId="195"/>
    <tableColumn id="18" xr3:uid="{173E8D96-7455-4A68-A478-E2CBD470F965}" name="Source" dataDxfId="194"/>
    <tableColumn id="19" xr3:uid="{281521A5-F047-42AC-9D8B-56D5EF1648DD}" name="Cost Share Item/Description" dataDxfId="193"/>
  </tableColumns>
  <tableStyleInfo name="TableStyleMedium2"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B940CA8-40EC-4BE8-B593-84603E6C9744}" name="Table32610" displayName="Table32610" ref="A6:Q27" totalsRowShown="0" headerRowDxfId="185" dataDxfId="184" headerRowBorderDxfId="182" tableBorderDxfId="183">
  <tableColumns count="17">
    <tableColumn id="1" xr3:uid="{1B8ADEBE-C1FE-4002-B19C-83F927C8F931}" name="Description" dataDxfId="181"/>
    <tableColumn id="9" xr3:uid="{1699FE82-9AA8-41CE-9E4C-B12935741B17}" name="Unit Basis" dataDxfId="180"/>
    <tableColumn id="2" xr3:uid="{547CBC73-D8C1-44DE-9005-6D7D446E69B2}" name="Unit Costs" dataDxfId="179"/>
    <tableColumn id="3" xr3:uid="{F95E43FE-4B47-403A-B7FB-654BBADC3D65}" name="Number of Units" dataDxfId="178"/>
    <tableColumn id="4" xr3:uid="{EF71B6FB-42C6-4DEA-9842-0EE03510C80B}" name="Total Cost             " dataDxfId="177">
      <calculatedColumnFormula>Table32610[[#This Row],[Unit Costs]]*Table32610[[#This Row],[Number of Units]]</calculatedColumnFormula>
    </tableColumn>
    <tableColumn id="8" xr3:uid="{CB63C0C6-8307-40F4-A42A-46BABA8C8B6B}" name="Line item is included in the indirect cost base? (Yes/No)" dataDxfId="176"/>
    <tableColumn id="15" xr3:uid="{EBAD2049-FDFF-4BD0-8314-EF943DC04C8D}" name="% Allocable for the Administration of the Grant _x000a_(Cap of 2% of Total Grant) (If applicable)" dataDxfId="175" dataCellStyle="Percent"/>
    <tableColumn id="14" xr3:uid="{18C55488-1042-40B6-9489-9ECE86D76333}" name="Total Costs for the Administration of the Grant" dataDxfId="174">
      <calculatedColumnFormula>Table32610[[#This Row],[% Allocable for the Administration of the Grant 
(Cap of 2% of Total Grant) (If applicable)]]*Table32610[[#This Row],[Total Cost             ]]</calculatedColumnFormula>
    </tableColumn>
    <tableColumn id="5" xr3:uid="{2D90BFCC-65BF-4B84-A530-1A267AAE816B}" name="Entity Type and Name to be Funded_x000a_(Applicant, Contractor, Subrecipient)" dataDxfId="173"/>
    <tableColumn id="13" xr3:uid="{4C77BF88-9F6D-4602-9C07-EEEFF26E5B14}" name="Justification of Need" dataDxfId="172"/>
    <tableColumn id="6" xr3:uid="{92DB71D6-9401-4293-B08D-B9FD1EE91CAF}" name="Basis for Estimating Costs" dataDxfId="171"/>
    <tableColumn id="7" xr3:uid="{2D5AF292-2AF6-46FA-A817-A9780DFC57F2}" name="Calculations" dataDxfId="170"/>
    <tableColumn id="10" xr3:uid="{BCEF3008-06DB-4A30-ABE3-CBBF32F6F3FD}" name="Is Cost Share/  Matching Provided?" dataDxfId="169"/>
    <tableColumn id="11" xr3:uid="{944B53BC-13A9-44B1-B185-B422A93D6576}" name="Total Match Value ($)" dataDxfId="168"/>
    <tableColumn id="17" xr3:uid="{687BB24C-C83F-4196-AB7B-4530A22A10A0}" name="Type (Cash or In Kind) " dataDxfId="167"/>
    <tableColumn id="18" xr3:uid="{634AA509-A5BD-48B2-AB86-DA92F472209C}" name="Source" dataDxfId="166"/>
    <tableColumn id="19" xr3:uid="{98B2CFEC-2D3D-4FD6-8E98-8AE9BA02FA4A}" name="Cost Share Item/Description" dataDxfId="165"/>
  </tableColumns>
  <tableStyleInfo name="TableStyleMedium2"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D584833-C267-4FC0-A268-150EC3605895}" name="Table3267" displayName="Table3267" ref="A6:Q27" totalsRowShown="0" headerRowDxfId="157" dataDxfId="156" headerRowBorderDxfId="154" tableBorderDxfId="155" totalsRowBorderDxfId="153">
  <tableColumns count="17">
    <tableColumn id="1" xr3:uid="{45FF5FA7-1391-4D04-A2FD-3ED0B1745044}" name="Description" dataDxfId="152"/>
    <tableColumn id="9" xr3:uid="{1B1C31BC-71DD-4CDF-9C55-93BA5DC168EB}" name="Unit Basis" dataDxfId="151"/>
    <tableColumn id="2" xr3:uid="{9E8DC330-6960-4D84-B998-7A57EDDEDBB0}" name="Unit Costs" dataDxfId="150"/>
    <tableColumn id="3" xr3:uid="{8C9158E2-2D44-4136-9B9F-195A5CDE2AA6}" name="Number of Units" dataDxfId="149"/>
    <tableColumn id="4" xr3:uid="{23F5F161-70E2-4645-AE5E-268E572ABAB3}" name="Total Cost             " dataDxfId="148">
      <calculatedColumnFormula>Table3267[[#This Row],[Unit Costs]]*Table3267[[#This Row],[Number of Units]]</calculatedColumnFormula>
    </tableColumn>
    <tableColumn id="8" xr3:uid="{A17622A9-C218-46DC-AB26-1AC59A6903AC}" name="Line item is included in the indirect cost base? (Yes/No)" dataDxfId="147"/>
    <tableColumn id="12" xr3:uid="{3C9B5FDB-34E3-46F0-8059-5B3F74E07A42}" name="% Allocable for the Administration of the Grant _x000a_(Cap of 2% of Total Grant) (If applicable)" dataDxfId="146" dataCellStyle="Percent"/>
    <tableColumn id="11" xr3:uid="{AA33D0C4-EE55-4F1F-A72F-812AF0B2B376}" name="Total Costs for the Administration of the Grant" dataDxfId="145">
      <calculatedColumnFormula>Table3267[[#This Row],[% Allocable for the Administration of the Grant 
(Cap of 2% of Total Grant) (If applicable)]]*Table3267[[#This Row],[Total Cost             ]]</calculatedColumnFormula>
    </tableColumn>
    <tableColumn id="10" xr3:uid="{C8DDF935-E090-4ECC-B581-39D06B5FDE44}" name="Entity Type and Name to be Funded_x000a_(Applicant, Contractor, Subrecipient)" dataDxfId="144"/>
    <tableColumn id="5" xr3:uid="{9F30A11F-C1F8-40EC-B6A2-69E27945D7F7}" name="Justification of Need" dataDxfId="143"/>
    <tableColumn id="6" xr3:uid="{A4BE3D3C-856E-48DB-A97A-4D0B6B8C3B4B}" name="Basis for Estimating Costs" dataDxfId="142"/>
    <tableColumn id="7" xr3:uid="{A651DC66-F1A5-42B5-A237-F16D4CD6764D}" name="Calculations" dataDxfId="141"/>
    <tableColumn id="13" xr3:uid="{5B845976-16D4-46E3-B08A-6F01A53E3619}" name="Is Cost Share/  Matching Provided?" dataDxfId="140"/>
    <tableColumn id="14" xr3:uid="{5CF6FA13-DBD1-4AEA-B55A-B824495DFB55}" name="Total Match Value ($)" dataDxfId="139"/>
    <tableColumn id="17" xr3:uid="{AF784706-B048-4982-8605-7524B17E8E73}" name="Type (Cash or In Kind) " dataDxfId="138"/>
    <tableColumn id="18" xr3:uid="{9E7208F4-D313-4A2D-BE4B-5DA3E59952C0}" name="Source" dataDxfId="137"/>
    <tableColumn id="19" xr3:uid="{C8165AC5-6712-466E-ABB7-3E158E9F0F42}" name="Cost Share Item/Description" dataDxfId="136"/>
  </tableColumns>
  <tableStyleInfo name="TableStyleMedium2"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3" tint="0.59999389629810485"/>
  </sheetPr>
  <dimension ref="A2:H54"/>
  <sheetViews>
    <sheetView showGridLines="0" topLeftCell="A5" zoomScale="85" zoomScaleNormal="85" zoomScaleSheetLayoutView="62" workbookViewId="0">
      <selection activeCell="C33" sqref="C33"/>
    </sheetView>
  </sheetViews>
  <sheetFormatPr defaultColWidth="0" defaultRowHeight="12.75"/>
  <cols>
    <col min="1" max="1" width="64" style="5" customWidth="1"/>
    <col min="2" max="5" width="35.7109375" style="5" customWidth="1"/>
    <col min="6" max="6" width="35.7109375" style="4" customWidth="1"/>
    <col min="7" max="11654" width="9.42578125" style="4" customWidth="1"/>
    <col min="11655" max="11655" width="21.28515625" style="4" customWidth="1"/>
    <col min="11656" max="11656" width="28.7109375" style="4" customWidth="1"/>
    <col min="11657" max="11657" width="11.28515625" style="4" customWidth="1"/>
    <col min="11658" max="16384" width="19.7109375" style="4" customWidth="1"/>
  </cols>
  <sheetData>
    <row r="2" spans="1:8" ht="15.6" customHeight="1">
      <c r="A2" s="10"/>
      <c r="B2" s="10"/>
      <c r="C2" s="10"/>
      <c r="D2" s="10"/>
      <c r="E2" s="10"/>
      <c r="F2" s="11" t="s">
        <v>0</v>
      </c>
    </row>
    <row r="3" spans="1:8" ht="13.5">
      <c r="A3" s="12"/>
      <c r="B3" s="12"/>
      <c r="C3" s="12"/>
      <c r="D3" s="12"/>
      <c r="E3" s="12"/>
      <c r="F3" s="11" t="s">
        <v>1</v>
      </c>
    </row>
    <row r="4" spans="1:8" ht="69" customHeight="1">
      <c r="A4" s="745" t="s">
        <v>2</v>
      </c>
      <c r="B4" s="745"/>
      <c r="C4" s="745"/>
      <c r="D4" s="745"/>
      <c r="E4" s="745"/>
      <c r="F4" s="745"/>
    </row>
    <row r="5" spans="1:8" ht="114.6" customHeight="1" thickBot="1">
      <c r="A5" s="749" t="s">
        <v>3</v>
      </c>
      <c r="B5" s="750"/>
      <c r="C5" s="750"/>
      <c r="D5" s="750"/>
      <c r="E5" s="750"/>
      <c r="F5" s="750"/>
    </row>
    <row r="6" spans="1:8" ht="40.5" customHeight="1" thickBot="1">
      <c r="A6" s="746" t="s">
        <v>4</v>
      </c>
      <c r="B6" s="747"/>
      <c r="C6" s="747"/>
      <c r="D6" s="747"/>
      <c r="E6" s="747"/>
      <c r="F6" s="748"/>
    </row>
    <row r="7" spans="1:8" s="6" customFormat="1" ht="231" customHeight="1">
      <c r="A7" s="751" t="s">
        <v>5</v>
      </c>
      <c r="B7" s="752"/>
      <c r="C7" s="752"/>
      <c r="D7" s="752"/>
      <c r="E7" s="752"/>
      <c r="F7" s="753"/>
    </row>
    <row r="8" spans="1:8" ht="135.6" customHeight="1" thickBot="1">
      <c r="A8" s="754"/>
      <c r="B8" s="755"/>
      <c r="C8" s="755"/>
      <c r="D8" s="755"/>
      <c r="E8" s="755"/>
      <c r="F8" s="756"/>
    </row>
    <row r="9" spans="1:8" ht="15" customHeight="1" thickBot="1">
      <c r="A9" s="12"/>
      <c r="B9" s="12"/>
      <c r="C9" s="12"/>
      <c r="D9" s="12"/>
      <c r="E9" s="12"/>
      <c r="F9" s="13"/>
    </row>
    <row r="10" spans="1:8" ht="46.5" customHeight="1" thickBot="1">
      <c r="A10" s="761" t="s">
        <v>6</v>
      </c>
      <c r="B10" s="762"/>
      <c r="C10" s="762"/>
      <c r="D10" s="762"/>
      <c r="E10" s="762"/>
      <c r="F10" s="763"/>
    </row>
    <row r="11" spans="1:8" ht="101.85" customHeight="1" thickBot="1">
      <c r="A11" s="14" t="s">
        <v>7</v>
      </c>
      <c r="B11" s="15" t="s">
        <v>8</v>
      </c>
      <c r="C11" s="16" t="s">
        <v>9</v>
      </c>
      <c r="D11" s="17" t="s">
        <v>10</v>
      </c>
      <c r="E11" s="759" t="s">
        <v>11</v>
      </c>
      <c r="F11" s="760"/>
    </row>
    <row r="12" spans="1:8" s="7" customFormat="1" ht="42" customHeight="1">
      <c r="A12" s="18" t="s">
        <v>12</v>
      </c>
      <c r="B12" s="19">
        <f>SUMIF(Personnel!A12:A41,'Instructions &amp; Summary'!A12,Personnel!I12:I41)+'1. Administrative&amp;LegalExpenses'!E33</f>
        <v>0</v>
      </c>
      <c r="C12" s="20"/>
      <c r="D12" s="21">
        <f>B12-C12</f>
        <v>0</v>
      </c>
      <c r="E12" s="764"/>
      <c r="F12" s="765"/>
      <c r="H12" s="4"/>
    </row>
    <row r="13" spans="1:8" ht="43.5" customHeight="1">
      <c r="A13" s="22" t="s">
        <v>13</v>
      </c>
      <c r="B13" s="23">
        <f>SUMIF(Personnel!A12:A41,'Instructions &amp; Summary'!A13,Personnel!I12:I41)+'2. Land,Structures,Rights,etc.'!E31</f>
        <v>0</v>
      </c>
      <c r="C13" s="24"/>
      <c r="D13" s="25">
        <f t="shared" ref="D13:D22" si="0">B13-C13</f>
        <v>0</v>
      </c>
      <c r="E13" s="757"/>
      <c r="F13" s="758"/>
    </row>
    <row r="14" spans="1:8" ht="30" customHeight="1">
      <c r="A14" s="22" t="s">
        <v>14</v>
      </c>
      <c r="B14" s="23">
        <f>SUMIF(Personnel!A12:A41,'Instructions &amp; Summary'!A14,Personnel!I12:I41)+'3. Relocation Expenses&amp;Payments'!E30</f>
        <v>0</v>
      </c>
      <c r="C14" s="24"/>
      <c r="D14" s="25">
        <f t="shared" si="0"/>
        <v>0</v>
      </c>
      <c r="E14" s="757"/>
      <c r="F14" s="758"/>
    </row>
    <row r="15" spans="1:8" ht="33" customHeight="1">
      <c r="A15" s="22" t="s">
        <v>15</v>
      </c>
      <c r="B15" s="23">
        <f>SUMIF(Personnel!A12:A41,'Instructions &amp; Summary'!A15,Personnel!I12:I41)+'4. Architectural&amp;Engineering'!E30</f>
        <v>0</v>
      </c>
      <c r="C15" s="26"/>
      <c r="D15" s="25">
        <f t="shared" si="0"/>
        <v>0</v>
      </c>
      <c r="E15" s="757"/>
      <c r="F15" s="758"/>
    </row>
    <row r="16" spans="1:8" ht="30.75" customHeight="1">
      <c r="A16" s="22" t="s">
        <v>16</v>
      </c>
      <c r="B16" s="23">
        <f>SUMIF(Personnel!A12:A41,'Instructions &amp; Summary'!A16,Personnel!I12:I41)+'5. Other Architectural&amp;Engineer'!E30</f>
        <v>0</v>
      </c>
      <c r="C16" s="24"/>
      <c r="D16" s="25">
        <f t="shared" si="0"/>
        <v>0</v>
      </c>
      <c r="E16" s="757"/>
      <c r="F16" s="758"/>
    </row>
    <row r="17" spans="1:6" ht="30.75" customHeight="1">
      <c r="A17" s="22" t="s">
        <v>17</v>
      </c>
      <c r="B17" s="23">
        <f>SUMIF(Personnel!A12:A41,'Instructions &amp; Summary'!A17,Personnel!I12:I41)+'6. Project Inspection Fees'!E29</f>
        <v>0</v>
      </c>
      <c r="C17" s="24"/>
      <c r="D17" s="25">
        <f t="shared" si="0"/>
        <v>0</v>
      </c>
      <c r="E17" s="757"/>
      <c r="F17" s="758"/>
    </row>
    <row r="18" spans="1:6" ht="30.75" customHeight="1">
      <c r="A18" s="22" t="s">
        <v>18</v>
      </c>
      <c r="B18" s="27">
        <f>SUMIF(Personnel!A12:A41,'Instructions &amp; Summary'!A18,Personnel!I12:I41)+'7. Site Work'!E29</f>
        <v>0</v>
      </c>
      <c r="C18" s="28"/>
      <c r="D18" s="25">
        <f t="shared" si="0"/>
        <v>0</v>
      </c>
      <c r="E18" s="757"/>
      <c r="F18" s="758"/>
    </row>
    <row r="19" spans="1:6" ht="33" customHeight="1">
      <c r="A19" s="29" t="s">
        <v>19</v>
      </c>
      <c r="B19" s="23">
        <f>SUMIF(Personnel!A12:A41,'Instructions &amp; Summary'!A19,Personnel!I12:I41)+'8. Demolition&amp;Removal'!E29</f>
        <v>0</v>
      </c>
      <c r="C19" s="26"/>
      <c r="D19" s="25">
        <f t="shared" si="0"/>
        <v>0</v>
      </c>
      <c r="E19" s="757"/>
      <c r="F19" s="758"/>
    </row>
    <row r="20" spans="1:6" ht="33" customHeight="1">
      <c r="A20" s="29" t="s">
        <v>20</v>
      </c>
      <c r="B20" s="23">
        <f>SUMIF(Personnel!A12:A41,'Instructions &amp; Summary'!A20,Personnel!I12:I41)+'9. Construction'!E40</f>
        <v>0</v>
      </c>
      <c r="C20" s="26"/>
      <c r="D20" s="25">
        <f t="shared" si="0"/>
        <v>0</v>
      </c>
      <c r="E20" s="757"/>
      <c r="F20" s="758"/>
    </row>
    <row r="21" spans="1:6" ht="33" customHeight="1">
      <c r="A21" s="29" t="s">
        <v>21</v>
      </c>
      <c r="B21" s="23">
        <f>SUMIF(Personnel!A12:A41,'Instructions &amp; Summary'!A21,Personnel!I12:I41)+'10. Equipment'!E40</f>
        <v>0</v>
      </c>
      <c r="C21" s="26"/>
      <c r="D21" s="25">
        <f t="shared" si="0"/>
        <v>0</v>
      </c>
      <c r="E21" s="757"/>
      <c r="F21" s="758"/>
    </row>
    <row r="22" spans="1:6" ht="33" customHeight="1">
      <c r="A22" s="29" t="s">
        <v>22</v>
      </c>
      <c r="B22" s="23">
        <f>SUMIF(Personnel!A12:A41,'Instructions &amp; Summary'!A22,Personnel!I12:I41)+'11. Miscellaneous'!E29</f>
        <v>0</v>
      </c>
      <c r="C22" s="26"/>
      <c r="D22" s="25">
        <f t="shared" si="0"/>
        <v>0</v>
      </c>
      <c r="E22" s="757"/>
      <c r="F22" s="758"/>
    </row>
    <row r="23" spans="1:6" ht="33" customHeight="1">
      <c r="A23" s="30" t="s">
        <v>23</v>
      </c>
      <c r="B23" s="23">
        <f>'Indirect Costs'!D22</f>
        <v>0</v>
      </c>
      <c r="C23" s="31"/>
      <c r="D23" s="25">
        <f>B23-C23</f>
        <v>0</v>
      </c>
      <c r="E23" s="741"/>
      <c r="F23" s="742"/>
    </row>
    <row r="24" spans="1:6" ht="33" customHeight="1">
      <c r="A24" s="29" t="s">
        <v>24</v>
      </c>
      <c r="B24" s="23">
        <f>SUM(B12:B23)</f>
        <v>0</v>
      </c>
      <c r="C24" s="26"/>
      <c r="D24" s="25">
        <f>SUM(D12:D23)</f>
        <v>0</v>
      </c>
      <c r="E24" s="757"/>
      <c r="F24" s="758"/>
    </row>
    <row r="25" spans="1:6" ht="33" customHeight="1">
      <c r="A25" s="29" t="s">
        <v>25</v>
      </c>
      <c r="B25" s="23">
        <f>'12. Contingencies'!B29</f>
        <v>0</v>
      </c>
      <c r="C25" s="31"/>
      <c r="D25" s="25">
        <f>B25</f>
        <v>0</v>
      </c>
      <c r="E25" s="757"/>
      <c r="F25" s="758"/>
    </row>
    <row r="26" spans="1:6" ht="33" customHeight="1">
      <c r="A26" s="29" t="s">
        <v>26</v>
      </c>
      <c r="B26" s="23">
        <f>SUM(B24:B25)</f>
        <v>0</v>
      </c>
      <c r="C26" s="26"/>
      <c r="D26" s="25">
        <f>SUM(D24:D25)</f>
        <v>0</v>
      </c>
      <c r="E26" s="757"/>
      <c r="F26" s="758"/>
    </row>
    <row r="27" spans="1:6" ht="33" customHeight="1" thickBot="1">
      <c r="A27" s="32" t="s">
        <v>27</v>
      </c>
      <c r="B27" s="33"/>
      <c r="C27" s="34"/>
      <c r="D27" s="35"/>
      <c r="E27" s="771"/>
      <c r="F27" s="772"/>
    </row>
    <row r="28" spans="1:6" ht="33" customHeight="1" thickBot="1">
      <c r="A28" s="36" t="s">
        <v>28</v>
      </c>
      <c r="B28" s="37">
        <f>B26-B27</f>
        <v>0</v>
      </c>
      <c r="C28" s="38"/>
      <c r="D28" s="39">
        <f>D26-D27</f>
        <v>0</v>
      </c>
      <c r="E28" s="769"/>
      <c r="F28" s="770"/>
    </row>
    <row r="29" spans="1:6" customFormat="1" ht="15" customHeight="1" thickBot="1"/>
    <row r="30" spans="1:6" ht="15" customHeight="1">
      <c r="A30" s="654" t="s">
        <v>29</v>
      </c>
      <c r="B30" s="655">
        <f>'Cost Sharing-Matching'!E22</f>
        <v>0</v>
      </c>
      <c r="C30" s="773" t="s">
        <v>30</v>
      </c>
      <c r="D30" s="774"/>
      <c r="E30" s="774"/>
      <c r="F30" s="775"/>
    </row>
    <row r="31" spans="1:6" ht="15" customHeight="1" thickBot="1">
      <c r="A31" s="656" t="s">
        <v>31</v>
      </c>
      <c r="B31" s="657">
        <f>IFERROR(B30/B28,0)</f>
        <v>0</v>
      </c>
      <c r="C31" s="776"/>
      <c r="D31" s="777"/>
      <c r="E31" s="777"/>
      <c r="F31" s="778"/>
    </row>
    <row r="32" spans="1:6" ht="15" customHeight="1" thickBot="1">
      <c r="A32"/>
      <c r="B32"/>
      <c r="C32"/>
      <c r="D32"/>
      <c r="E32" s="715"/>
      <c r="F32" s="715"/>
    </row>
    <row r="33" spans="1:6" ht="33" customHeight="1" thickBot="1">
      <c r="A33" s="716" t="s">
        <v>32</v>
      </c>
      <c r="B33" s="37">
        <f>B28-B30</f>
        <v>0</v>
      </c>
      <c r="C33"/>
      <c r="D33" s="715"/>
      <c r="E33" s="4"/>
    </row>
    <row r="34" spans="1:6" ht="15" customHeight="1" thickBot="1">
      <c r="A34" s="12"/>
      <c r="B34" s="12"/>
      <c r="C34" s="12"/>
      <c r="D34" s="12"/>
      <c r="E34" s="12"/>
      <c r="F34" s="13"/>
    </row>
    <row r="35" spans="1:6" ht="100.35" customHeight="1" thickBot="1">
      <c r="A35" s="40" t="s">
        <v>33</v>
      </c>
      <c r="B35" s="41">
        <f ca="1">Personnel!L43+Personnel!M43+'1. Administrative&amp;LegalExpenses'!H33+'2. Land,Structures,Rights,etc.'!H31+'3. Relocation Expenses&amp;Payments'!H30+'4. Architectural&amp;Engineering'!H30+'5. Other Architectural&amp;Engineer'!H30+'6. Project Inspection Fees'!H29+'7. Site Work'!H29+'8. Demolition&amp;Removal'!H29+'9. Construction'!H40+'10. Equipment'!H40+'11. Miscellaneous'!I29+'12. Contingencies'!E29+'Indirect Costs'!G22</f>
        <v>0</v>
      </c>
      <c r="C35" s="42" t="s">
        <v>34</v>
      </c>
      <c r="D35" s="43">
        <f>'11. Miscellaneous'!G29</f>
        <v>0</v>
      </c>
      <c r="E35" s="42" t="s">
        <v>35</v>
      </c>
      <c r="F35" s="43">
        <f>'12. Contingencies'!B29</f>
        <v>0</v>
      </c>
    </row>
    <row r="36" spans="1:6" ht="76.5" customHeight="1" thickBot="1">
      <c r="A36" s="42" t="s">
        <v>36</v>
      </c>
      <c r="B36" s="44">
        <f ca="1">IFERROR(B35/B28,0)</f>
        <v>0</v>
      </c>
      <c r="C36" s="42" t="s">
        <v>37</v>
      </c>
      <c r="D36" s="45">
        <f>IFERROR(D35/B28,0)</f>
        <v>0</v>
      </c>
      <c r="E36" s="42" t="s">
        <v>38</v>
      </c>
      <c r="F36" s="45">
        <f>IFERROR(F35/(B20+B21),0)</f>
        <v>0</v>
      </c>
    </row>
    <row r="37" spans="1:6" ht="15" customHeight="1" thickBot="1">
      <c r="A37" s="46"/>
      <c r="B37" s="46"/>
      <c r="C37" s="46"/>
      <c r="D37" s="46"/>
      <c r="E37" s="46"/>
      <c r="F37" s="13"/>
    </row>
    <row r="38" spans="1:6" ht="55.35" customHeight="1" thickBot="1">
      <c r="A38" s="766" t="s">
        <v>39</v>
      </c>
      <c r="B38" s="767"/>
      <c r="C38" s="767"/>
      <c r="D38" s="767"/>
      <c r="E38" s="767"/>
      <c r="F38" s="768"/>
    </row>
    <row r="39" spans="1:6">
      <c r="A39" s="8"/>
    </row>
    <row r="40" spans="1:6">
      <c r="A40" s="8"/>
    </row>
    <row r="41" spans="1:6">
      <c r="A41" s="9" t="s">
        <v>12</v>
      </c>
    </row>
    <row r="42" spans="1:6">
      <c r="A42" s="9" t="s">
        <v>13</v>
      </c>
    </row>
    <row r="43" spans="1:6">
      <c r="A43" s="9" t="s">
        <v>14</v>
      </c>
    </row>
    <row r="44" spans="1:6">
      <c r="A44" s="9" t="s">
        <v>15</v>
      </c>
    </row>
    <row r="45" spans="1:6">
      <c r="A45" s="9" t="s">
        <v>16</v>
      </c>
    </row>
    <row r="46" spans="1:6">
      <c r="A46" s="9" t="s">
        <v>17</v>
      </c>
    </row>
    <row r="47" spans="1:6">
      <c r="A47" s="9" t="s">
        <v>18</v>
      </c>
    </row>
    <row r="48" spans="1:6">
      <c r="A48" s="9" t="s">
        <v>19</v>
      </c>
    </row>
    <row r="49" spans="1:1">
      <c r="A49" s="9" t="s">
        <v>20</v>
      </c>
    </row>
    <row r="50" spans="1:1">
      <c r="A50" s="9" t="s">
        <v>22</v>
      </c>
    </row>
    <row r="51" spans="1:1">
      <c r="A51" s="9"/>
    </row>
    <row r="52" spans="1:1">
      <c r="A52" s="8"/>
    </row>
    <row r="53" spans="1:1">
      <c r="A53" s="8"/>
    </row>
    <row r="54" spans="1:1">
      <c r="A54" s="8"/>
    </row>
  </sheetData>
  <sheetProtection formatCells="0" formatColumns="0" formatRows="0"/>
  <protectedRanges>
    <protectedRange sqref="A38:D38" name="Range1"/>
  </protectedRanges>
  <mergeCells count="24">
    <mergeCell ref="A38:F38"/>
    <mergeCell ref="E17:F17"/>
    <mergeCell ref="E18:F18"/>
    <mergeCell ref="E19:F19"/>
    <mergeCell ref="E28:F28"/>
    <mergeCell ref="E22:F22"/>
    <mergeCell ref="E24:F24"/>
    <mergeCell ref="E25:F25"/>
    <mergeCell ref="E26:F26"/>
    <mergeCell ref="E27:F27"/>
    <mergeCell ref="C30:F31"/>
    <mergeCell ref="A4:F4"/>
    <mergeCell ref="A6:F6"/>
    <mergeCell ref="A5:F5"/>
    <mergeCell ref="A7:F8"/>
    <mergeCell ref="E21:F21"/>
    <mergeCell ref="E11:F11"/>
    <mergeCell ref="A10:F10"/>
    <mergeCell ref="E12:F12"/>
    <mergeCell ref="E13:F13"/>
    <mergeCell ref="E14:F14"/>
    <mergeCell ref="E20:F20"/>
    <mergeCell ref="E15:F15"/>
    <mergeCell ref="E16:F16"/>
  </mergeCells>
  <phoneticPr fontId="4" type="noConversion"/>
  <conditionalFormatting sqref="B36">
    <cfRule type="cellIs" dxfId="413" priority="3" operator="lessThanOrEqual">
      <formula>0.02</formula>
    </cfRule>
    <cfRule type="cellIs" dxfId="412" priority="15" operator="greaterThan">
      <formula>0.02</formula>
    </cfRule>
    <cfRule type="expression" dxfId="411" priority="19">
      <formula>AND(B36&gt;0.02,ISNUMBER(B36))</formula>
    </cfRule>
  </conditionalFormatting>
  <conditionalFormatting sqref="D36">
    <cfRule type="cellIs" dxfId="410" priority="2" operator="lessThanOrEqual">
      <formula>0.025</formula>
    </cfRule>
    <cfRule type="cellIs" dxfId="409" priority="6" operator="greaterThan">
      <formula>0.025</formula>
    </cfRule>
    <cfRule type="expression" dxfId="408" priority="16">
      <formula>AND(D36&gt;0.025,ISNUMBER(D36))</formula>
    </cfRule>
  </conditionalFormatting>
  <conditionalFormatting sqref="F36">
    <cfRule type="cellIs" dxfId="407" priority="1" operator="lessThanOrEqual">
      <formula>0.15</formula>
    </cfRule>
    <cfRule type="expression" dxfId="406" priority="4">
      <formula>AND(F36&gt;0.15,ISNUMBER(F36))</formula>
    </cfRule>
    <cfRule type="cellIs" dxfId="405" priority="5" operator="greaterThan">
      <formula>0.15</formula>
    </cfRule>
  </conditionalFormatting>
  <printOptions horizontalCentered="1"/>
  <pageMargins left="0.5" right="0.5" top="0.25" bottom="0.25" header="0.5" footer="0.5"/>
  <pageSetup scale="36" orientation="landscape"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C2A41-F7C1-4F2D-9E4D-4DED05AD2EF9}">
  <sheetPr codeName="Sheet10">
    <tabColor theme="0"/>
    <pageSetUpPr fitToPage="1"/>
  </sheetPr>
  <dimension ref="A1:Q36"/>
  <sheetViews>
    <sheetView showGridLines="0" zoomScale="80" zoomScaleNormal="80" workbookViewId="0">
      <selection activeCell="A4" sqref="A4"/>
    </sheetView>
  </sheetViews>
  <sheetFormatPr defaultColWidth="9.42578125" defaultRowHeight="13.5"/>
  <cols>
    <col min="1" max="1" width="30.7109375" style="132" customWidth="1"/>
    <col min="2" max="3" width="17.7109375" style="132" customWidth="1"/>
    <col min="4" max="4" width="17.7109375" style="183" customWidth="1"/>
    <col min="5" max="8" width="17.7109375" style="307" customWidth="1"/>
    <col min="9" max="9" width="17.7109375" style="309" customWidth="1"/>
    <col min="10" max="11" width="50.7109375" style="132" customWidth="1"/>
    <col min="12" max="12" width="30.7109375" style="132" customWidth="1"/>
    <col min="13" max="17" width="17.7109375" style="132" customWidth="1"/>
    <col min="18" max="16384" width="9.42578125" style="132"/>
  </cols>
  <sheetData>
    <row r="1" spans="1:17" s="259" customFormat="1" ht="12.75" customHeight="1">
      <c r="A1" s="792"/>
      <c r="B1" s="792"/>
      <c r="C1" s="792"/>
      <c r="D1" s="257"/>
      <c r="E1" s="257"/>
      <c r="F1" s="257"/>
      <c r="G1" s="257"/>
      <c r="H1" s="257"/>
      <c r="I1" s="740"/>
      <c r="J1" s="258"/>
      <c r="K1" s="258"/>
      <c r="L1" s="258"/>
    </row>
    <row r="2" spans="1:17" s="260" customFormat="1" ht="24.6" customHeight="1" thickBot="1">
      <c r="A2" s="786" t="s">
        <v>165</v>
      </c>
      <c r="B2" s="786"/>
      <c r="C2" s="786"/>
      <c r="D2" s="786"/>
      <c r="E2" s="786"/>
      <c r="F2" s="786"/>
      <c r="G2" s="786"/>
      <c r="H2" s="786"/>
      <c r="I2" s="786"/>
      <c r="J2" s="786"/>
      <c r="K2" s="786"/>
      <c r="L2" s="786"/>
      <c r="M2" s="786"/>
      <c r="N2" s="786"/>
      <c r="O2" s="786"/>
      <c r="P2" s="786"/>
      <c r="Q2" s="786"/>
    </row>
    <row r="3" spans="1:17" ht="196.35" customHeight="1" thickBot="1">
      <c r="A3" s="787" t="s">
        <v>166</v>
      </c>
      <c r="B3" s="788"/>
      <c r="C3" s="788"/>
      <c r="D3" s="788"/>
      <c r="E3" s="788"/>
      <c r="F3" s="788"/>
      <c r="G3" s="788"/>
      <c r="H3" s="788"/>
      <c r="I3" s="788"/>
      <c r="J3" s="788"/>
      <c r="K3" s="788"/>
      <c r="L3" s="788"/>
      <c r="M3" s="788"/>
      <c r="N3" s="788"/>
      <c r="O3" s="788"/>
      <c r="P3" s="788"/>
      <c r="Q3" s="789"/>
    </row>
    <row r="4" spans="1:17" ht="11.85" customHeight="1" thickBot="1">
      <c r="A4" s="535"/>
      <c r="B4" s="535"/>
      <c r="C4" s="535"/>
      <c r="D4" s="535"/>
      <c r="E4" s="535"/>
      <c r="F4" s="535"/>
      <c r="G4" s="535"/>
      <c r="H4" s="535"/>
      <c r="I4" s="535"/>
      <c r="J4" s="535"/>
      <c r="K4" s="535"/>
      <c r="L4" s="535"/>
      <c r="M4" s="535"/>
      <c r="N4" s="535"/>
      <c r="O4" s="535"/>
      <c r="P4" s="535"/>
      <c r="Q4" s="535"/>
    </row>
    <row r="5" spans="1:17" ht="15.75" thickBot="1">
      <c r="A5" s="134"/>
      <c r="B5" s="134"/>
      <c r="C5" s="135"/>
      <c r="D5" s="136"/>
      <c r="E5" s="261"/>
      <c r="F5" s="261"/>
      <c r="G5" s="261"/>
      <c r="H5" s="261"/>
      <c r="I5" s="262"/>
      <c r="J5" s="134"/>
      <c r="K5" s="134"/>
      <c r="L5" s="134"/>
      <c r="M5" s="779" t="s">
        <v>167</v>
      </c>
      <c r="N5" s="780"/>
      <c r="O5" s="780"/>
      <c r="P5" s="780"/>
      <c r="Q5" s="781"/>
    </row>
    <row r="6" spans="1:17" s="145" customFormat="1" ht="102.75" customHeight="1" thickBot="1">
      <c r="A6" s="53" t="s">
        <v>81</v>
      </c>
      <c r="B6" s="403" t="s">
        <v>82</v>
      </c>
      <c r="C6" s="15" t="s">
        <v>83</v>
      </c>
      <c r="D6" s="54" t="s">
        <v>103</v>
      </c>
      <c r="E6" s="192" t="s">
        <v>104</v>
      </c>
      <c r="F6" s="15" t="s">
        <v>86</v>
      </c>
      <c r="G6" s="140" t="s">
        <v>87</v>
      </c>
      <c r="H6" s="140" t="s">
        <v>88</v>
      </c>
      <c r="I6" s="141" t="s">
        <v>56</v>
      </c>
      <c r="J6" s="54" t="s">
        <v>57</v>
      </c>
      <c r="K6" s="404" t="s">
        <v>89</v>
      </c>
      <c r="L6" s="144" t="s">
        <v>59</v>
      </c>
      <c r="M6" s="562" t="s">
        <v>60</v>
      </c>
      <c r="N6" s="563" t="s">
        <v>61</v>
      </c>
      <c r="O6" s="563" t="s">
        <v>62</v>
      </c>
      <c r="P6" s="563" t="s">
        <v>63</v>
      </c>
      <c r="Q6" s="564" t="s">
        <v>64</v>
      </c>
    </row>
    <row r="7" spans="1:17" s="145" customFormat="1" ht="198" customHeight="1" thickBot="1">
      <c r="A7" s="405" t="s">
        <v>168</v>
      </c>
      <c r="B7" s="389" t="s">
        <v>107</v>
      </c>
      <c r="C7" s="211">
        <v>100000</v>
      </c>
      <c r="D7" s="390">
        <v>1</v>
      </c>
      <c r="E7" s="211">
        <f>Table3267[[#This Row],[Unit Costs]]*Table3267[[#This Row],[Number of Units]]</f>
        <v>100000</v>
      </c>
      <c r="F7" s="391" t="s">
        <v>71</v>
      </c>
      <c r="G7" s="406">
        <v>0</v>
      </c>
      <c r="H7" s="211">
        <f>Table3267[[#This Row],[% Allocable for the Administration of the Grant 
(Cap of 2% of Total Grant) (If applicable)]]*Table3267[[#This Row],[Total Cost             ]]</f>
        <v>0</v>
      </c>
      <c r="I7" s="393" t="s">
        <v>113</v>
      </c>
      <c r="J7" s="213" t="s">
        <v>169</v>
      </c>
      <c r="K7" s="407" t="s">
        <v>170</v>
      </c>
      <c r="L7" s="407"/>
      <c r="M7" s="560" t="s">
        <v>71</v>
      </c>
      <c r="N7" s="719">
        <v>0</v>
      </c>
      <c r="O7" s="688"/>
      <c r="P7" s="688"/>
      <c r="Q7" s="561"/>
    </row>
    <row r="8" spans="1:17" ht="15" customHeight="1">
      <c r="A8" s="364"/>
      <c r="B8" s="395"/>
      <c r="C8" s="366"/>
      <c r="D8" s="367"/>
      <c r="E8" s="86">
        <f>Table3267[[#This Row],[Unit Costs]]*Table3267[[#This Row],[Number of Units]]</f>
        <v>0</v>
      </c>
      <c r="F8" s="85"/>
      <c r="G8" s="408"/>
      <c r="H8" s="86">
        <f>Table3267[[#This Row],[% Allocable for the Administration of the Grant 
(Cap of 2% of Total Grant) (If applicable)]]*Table3267[[#This Row],[Total Cost             ]]</f>
        <v>0</v>
      </c>
      <c r="I8" s="216"/>
      <c r="J8" s="397"/>
      <c r="K8" s="394"/>
      <c r="L8" s="598"/>
      <c r="M8" s="686"/>
      <c r="N8" s="469">
        <v>0</v>
      </c>
      <c r="O8" s="730"/>
      <c r="P8" s="603"/>
      <c r="Q8" s="603"/>
    </row>
    <row r="9" spans="1:17" ht="15" customHeight="1">
      <c r="A9" s="375"/>
      <c r="B9" s="398"/>
      <c r="C9" s="399"/>
      <c r="D9" s="400"/>
      <c r="E9" s="103">
        <f>Table3267[[#This Row],[Unit Costs]]*Table3267[[#This Row],[Number of Units]]</f>
        <v>0</v>
      </c>
      <c r="F9" s="98"/>
      <c r="G9" s="409"/>
      <c r="H9" s="103">
        <f>Table3267[[#This Row],[% Allocable for the Administration of the Grant 
(Cap of 2% of Total Grant) (If applicable)]]*Table3267[[#This Row],[Total Cost             ]]</f>
        <v>0</v>
      </c>
      <c r="I9" s="410"/>
      <c r="J9" s="349"/>
      <c r="K9" s="379"/>
      <c r="L9" s="453"/>
      <c r="M9" s="687"/>
      <c r="N9" s="344">
        <v>0</v>
      </c>
      <c r="O9" s="730"/>
      <c r="P9" s="602"/>
      <c r="Q9" s="602"/>
    </row>
    <row r="10" spans="1:17" ht="15" customHeight="1">
      <c r="A10" s="83"/>
      <c r="B10" s="214"/>
      <c r="C10" s="336"/>
      <c r="D10" s="161"/>
      <c r="E10" s="162">
        <f>Table3267[[#This Row],[Unit Costs]]*Table3267[[#This Row],[Number of Units]]</f>
        <v>0</v>
      </c>
      <c r="F10" s="344"/>
      <c r="G10" s="409"/>
      <c r="H10" s="103">
        <f>Table3267[[#This Row],[% Allocable for the Administration of the Grant 
(Cap of 2% of Total Grant) (If applicable)]]*Table3267[[#This Row],[Total Cost             ]]</f>
        <v>0</v>
      </c>
      <c r="I10" s="410"/>
      <c r="J10" s="238"/>
      <c r="K10" s="171"/>
      <c r="L10" s="591"/>
      <c r="M10" s="687"/>
      <c r="N10" s="344">
        <v>0</v>
      </c>
      <c r="O10" s="730"/>
      <c r="P10" s="602"/>
      <c r="Q10" s="602"/>
    </row>
    <row r="11" spans="1:17" ht="15" customHeight="1">
      <c r="A11" s="83"/>
      <c r="B11" s="214"/>
      <c r="C11" s="336"/>
      <c r="D11" s="161"/>
      <c r="E11" s="162">
        <f>Table3267[[#This Row],[Unit Costs]]*Table3267[[#This Row],[Number of Units]]</f>
        <v>0</v>
      </c>
      <c r="F11" s="344"/>
      <c r="G11" s="409"/>
      <c r="H11" s="103">
        <f>Table3267[[#This Row],[% Allocable for the Administration of the Grant 
(Cap of 2% of Total Grant) (If applicable)]]*Table3267[[#This Row],[Total Cost             ]]</f>
        <v>0</v>
      </c>
      <c r="I11" s="410"/>
      <c r="J11" s="238"/>
      <c r="K11" s="171"/>
      <c r="L11" s="591"/>
      <c r="M11" s="687"/>
      <c r="N11" s="344">
        <v>0</v>
      </c>
      <c r="O11" s="730"/>
      <c r="P11" s="602"/>
      <c r="Q11" s="602"/>
    </row>
    <row r="12" spans="1:17" ht="15" customHeight="1">
      <c r="A12" s="83"/>
      <c r="B12" s="214"/>
      <c r="C12" s="336"/>
      <c r="D12" s="161"/>
      <c r="E12" s="162">
        <f>Table3267[[#This Row],[Unit Costs]]*Table3267[[#This Row],[Number of Units]]</f>
        <v>0</v>
      </c>
      <c r="F12" s="344"/>
      <c r="G12" s="409"/>
      <c r="H12" s="103">
        <f>Table3267[[#This Row],[% Allocable for the Administration of the Grant 
(Cap of 2% of Total Grant) (If applicable)]]*Table3267[[#This Row],[Total Cost             ]]</f>
        <v>0</v>
      </c>
      <c r="I12" s="410"/>
      <c r="J12" s="238"/>
      <c r="K12" s="171"/>
      <c r="L12" s="591"/>
      <c r="M12" s="687"/>
      <c r="N12" s="344">
        <v>0</v>
      </c>
      <c r="O12" s="730"/>
      <c r="P12" s="602"/>
      <c r="Q12" s="602"/>
    </row>
    <row r="13" spans="1:17" ht="15" customHeight="1">
      <c r="A13" s="83"/>
      <c r="B13" s="214"/>
      <c r="C13" s="336"/>
      <c r="D13" s="161"/>
      <c r="E13" s="162">
        <f>Table3267[[#This Row],[Unit Costs]]*Table3267[[#This Row],[Number of Units]]</f>
        <v>0</v>
      </c>
      <c r="F13" s="344"/>
      <c r="G13" s="409"/>
      <c r="H13" s="103">
        <f>Table3267[[#This Row],[% Allocable for the Administration of the Grant 
(Cap of 2% of Total Grant) (If applicable)]]*Table3267[[#This Row],[Total Cost             ]]</f>
        <v>0</v>
      </c>
      <c r="I13" s="410"/>
      <c r="J13" s="238"/>
      <c r="K13" s="171"/>
      <c r="L13" s="591"/>
      <c r="M13" s="687"/>
      <c r="N13" s="344">
        <v>0</v>
      </c>
      <c r="O13" s="730"/>
      <c r="P13" s="602"/>
      <c r="Q13" s="602"/>
    </row>
    <row r="14" spans="1:17" ht="15" customHeight="1">
      <c r="A14" s="375"/>
      <c r="B14" s="398"/>
      <c r="C14" s="399"/>
      <c r="D14" s="400"/>
      <c r="E14" s="103">
        <f>Table3267[[#This Row],[Unit Costs]]*Table3267[[#This Row],[Number of Units]]</f>
        <v>0</v>
      </c>
      <c r="F14" s="98"/>
      <c r="G14" s="409"/>
      <c r="H14" s="103">
        <f>Table3267[[#This Row],[% Allocable for the Administration of the Grant 
(Cap of 2% of Total Grant) (If applicable)]]*Table3267[[#This Row],[Total Cost             ]]</f>
        <v>0</v>
      </c>
      <c r="I14" s="410"/>
      <c r="J14" s="349"/>
      <c r="K14" s="379"/>
      <c r="L14" s="453"/>
      <c r="M14" s="687"/>
      <c r="N14" s="344">
        <v>0</v>
      </c>
      <c r="O14" s="730"/>
      <c r="P14" s="602"/>
      <c r="Q14" s="602"/>
    </row>
    <row r="15" spans="1:17" ht="15" customHeight="1">
      <c r="A15" s="83"/>
      <c r="B15" s="214"/>
      <c r="C15" s="336"/>
      <c r="D15" s="161"/>
      <c r="E15" s="162">
        <f>Table3267[[#This Row],[Unit Costs]]*Table3267[[#This Row],[Number of Units]]</f>
        <v>0</v>
      </c>
      <c r="F15" s="344"/>
      <c r="G15" s="409"/>
      <c r="H15" s="103">
        <f>Table3267[[#This Row],[% Allocable for the Administration of the Grant 
(Cap of 2% of Total Grant) (If applicable)]]*Table3267[[#This Row],[Total Cost             ]]</f>
        <v>0</v>
      </c>
      <c r="I15" s="410"/>
      <c r="J15" s="238"/>
      <c r="K15" s="171"/>
      <c r="L15" s="591"/>
      <c r="M15" s="687"/>
      <c r="N15" s="344">
        <v>0</v>
      </c>
      <c r="O15" s="730"/>
      <c r="P15" s="602"/>
      <c r="Q15" s="602"/>
    </row>
    <row r="16" spans="1:17" ht="15" customHeight="1">
      <c r="A16" s="83"/>
      <c r="B16" s="214"/>
      <c r="C16" s="336"/>
      <c r="D16" s="161"/>
      <c r="E16" s="162">
        <f>Table3267[[#This Row],[Unit Costs]]*Table3267[[#This Row],[Number of Units]]</f>
        <v>0</v>
      </c>
      <c r="F16" s="344"/>
      <c r="G16" s="409"/>
      <c r="H16" s="103">
        <f>Table3267[[#This Row],[% Allocable for the Administration of the Grant 
(Cap of 2% of Total Grant) (If applicable)]]*Table3267[[#This Row],[Total Cost             ]]</f>
        <v>0</v>
      </c>
      <c r="I16" s="410"/>
      <c r="J16" s="238"/>
      <c r="K16" s="171"/>
      <c r="L16" s="591"/>
      <c r="M16" s="687"/>
      <c r="N16" s="344">
        <v>0</v>
      </c>
      <c r="O16" s="730"/>
      <c r="P16" s="602"/>
      <c r="Q16" s="602"/>
    </row>
    <row r="17" spans="1:17" ht="15" customHeight="1">
      <c r="A17" s="83"/>
      <c r="B17" s="214"/>
      <c r="C17" s="336"/>
      <c r="D17" s="161"/>
      <c r="E17" s="162">
        <f>Table3267[[#This Row],[Unit Costs]]*Table3267[[#This Row],[Number of Units]]</f>
        <v>0</v>
      </c>
      <c r="F17" s="344"/>
      <c r="G17" s="409"/>
      <c r="H17" s="103">
        <f>Table3267[[#This Row],[% Allocable for the Administration of the Grant 
(Cap of 2% of Total Grant) (If applicable)]]*Table3267[[#This Row],[Total Cost             ]]</f>
        <v>0</v>
      </c>
      <c r="I17" s="410"/>
      <c r="J17" s="238"/>
      <c r="K17" s="171"/>
      <c r="L17" s="591"/>
      <c r="M17" s="687"/>
      <c r="N17" s="344">
        <v>0</v>
      </c>
      <c r="O17" s="730"/>
      <c r="P17" s="602"/>
      <c r="Q17" s="602"/>
    </row>
    <row r="18" spans="1:17" ht="15" customHeight="1">
      <c r="A18" s="83"/>
      <c r="B18" s="214"/>
      <c r="C18" s="336"/>
      <c r="D18" s="161"/>
      <c r="E18" s="162">
        <f>Table3267[[#This Row],[Unit Costs]]*Table3267[[#This Row],[Number of Units]]</f>
        <v>0</v>
      </c>
      <c r="F18" s="344"/>
      <c r="G18" s="409"/>
      <c r="H18" s="103">
        <f>Table3267[[#This Row],[% Allocable for the Administration of the Grant 
(Cap of 2% of Total Grant) (If applicable)]]*Table3267[[#This Row],[Total Cost             ]]</f>
        <v>0</v>
      </c>
      <c r="I18" s="410"/>
      <c r="J18" s="238"/>
      <c r="K18" s="171"/>
      <c r="L18" s="591"/>
      <c r="M18" s="687"/>
      <c r="N18" s="344">
        <v>0</v>
      </c>
      <c r="O18" s="730"/>
      <c r="P18" s="602"/>
      <c r="Q18" s="602"/>
    </row>
    <row r="19" spans="1:17" ht="15" customHeight="1">
      <c r="A19" s="83"/>
      <c r="B19" s="214"/>
      <c r="C19" s="336"/>
      <c r="D19" s="161"/>
      <c r="E19" s="162">
        <f>Table3267[[#This Row],[Unit Costs]]*Table3267[[#This Row],[Number of Units]]</f>
        <v>0</v>
      </c>
      <c r="F19" s="98"/>
      <c r="G19" s="411"/>
      <c r="H19" s="103">
        <f>Table3267[[#This Row],[% Allocable for the Administration of the Grant 
(Cap of 2% of Total Grant) (If applicable)]]*Table3267[[#This Row],[Total Cost             ]]</f>
        <v>0</v>
      </c>
      <c r="I19" s="410"/>
      <c r="J19" s="238"/>
      <c r="K19" s="171"/>
      <c r="L19" s="591"/>
      <c r="M19" s="687"/>
      <c r="N19" s="344">
        <v>0</v>
      </c>
      <c r="O19" s="730"/>
      <c r="P19" s="602"/>
      <c r="Q19" s="602"/>
    </row>
    <row r="20" spans="1:17" ht="15" customHeight="1">
      <c r="A20" s="375"/>
      <c r="B20" s="398"/>
      <c r="C20" s="399"/>
      <c r="D20" s="400"/>
      <c r="E20" s="103">
        <f>Table3267[[#This Row],[Unit Costs]]*Table3267[[#This Row],[Number of Units]]</f>
        <v>0</v>
      </c>
      <c r="F20" s="98"/>
      <c r="G20" s="409"/>
      <c r="H20" s="103">
        <f>Table3267[[#This Row],[% Allocable for the Administration of the Grant 
(Cap of 2% of Total Grant) (If applicable)]]*Table3267[[#This Row],[Total Cost             ]]</f>
        <v>0</v>
      </c>
      <c r="I20" s="410"/>
      <c r="J20" s="349"/>
      <c r="K20" s="379"/>
      <c r="L20" s="453"/>
      <c r="M20" s="687"/>
      <c r="N20" s="344">
        <v>0</v>
      </c>
      <c r="O20" s="730"/>
      <c r="P20" s="602"/>
      <c r="Q20" s="602"/>
    </row>
    <row r="21" spans="1:17" ht="15" customHeight="1">
      <c r="A21" s="83"/>
      <c r="B21" s="214"/>
      <c r="C21" s="336"/>
      <c r="D21" s="161"/>
      <c r="E21" s="162">
        <f>Table3267[[#This Row],[Unit Costs]]*Table3267[[#This Row],[Number of Units]]</f>
        <v>0</v>
      </c>
      <c r="F21" s="344"/>
      <c r="G21" s="409"/>
      <c r="H21" s="103">
        <f>Table3267[[#This Row],[% Allocable for the Administration of the Grant 
(Cap of 2% of Total Grant) (If applicable)]]*Table3267[[#This Row],[Total Cost             ]]</f>
        <v>0</v>
      </c>
      <c r="I21" s="410"/>
      <c r="J21" s="238"/>
      <c r="K21" s="171"/>
      <c r="L21" s="591"/>
      <c r="M21" s="687"/>
      <c r="N21" s="344">
        <v>0</v>
      </c>
      <c r="O21" s="730"/>
      <c r="P21" s="602"/>
      <c r="Q21" s="602"/>
    </row>
    <row r="22" spans="1:17" ht="15" customHeight="1">
      <c r="A22" s="375"/>
      <c r="B22" s="398"/>
      <c r="C22" s="399"/>
      <c r="D22" s="400"/>
      <c r="E22" s="103">
        <f>Table3267[[#This Row],[Unit Costs]]*Table3267[[#This Row],[Number of Units]]</f>
        <v>0</v>
      </c>
      <c r="F22" s="98"/>
      <c r="G22" s="411"/>
      <c r="H22" s="103">
        <f>Table3267[[#This Row],[% Allocable for the Administration of the Grant 
(Cap of 2% of Total Grant) (If applicable)]]*Table3267[[#This Row],[Total Cost             ]]</f>
        <v>0</v>
      </c>
      <c r="I22" s="410"/>
      <c r="J22" s="349"/>
      <c r="K22" s="379"/>
      <c r="L22" s="453"/>
      <c r="M22" s="687"/>
      <c r="N22" s="344">
        <v>0</v>
      </c>
      <c r="O22" s="730"/>
      <c r="P22" s="602"/>
      <c r="Q22" s="602"/>
    </row>
    <row r="23" spans="1:17" ht="15" customHeight="1">
      <c r="A23" s="375"/>
      <c r="B23" s="398"/>
      <c r="C23" s="399"/>
      <c r="D23" s="400"/>
      <c r="E23" s="103">
        <f>Table3267[[#This Row],[Unit Costs]]*Table3267[[#This Row],[Number of Units]]</f>
        <v>0</v>
      </c>
      <c r="F23" s="98"/>
      <c r="G23" s="409"/>
      <c r="H23" s="103">
        <f>Table3267[[#This Row],[% Allocable for the Administration of the Grant 
(Cap of 2% of Total Grant) (If applicable)]]*Table3267[[#This Row],[Total Cost             ]]</f>
        <v>0</v>
      </c>
      <c r="I23" s="410"/>
      <c r="J23" s="349"/>
      <c r="K23" s="379"/>
      <c r="L23" s="453"/>
      <c r="M23" s="687"/>
      <c r="N23" s="344">
        <v>0</v>
      </c>
      <c r="O23" s="730"/>
      <c r="P23" s="602"/>
      <c r="Q23" s="602"/>
    </row>
    <row r="24" spans="1:17" ht="15" customHeight="1">
      <c r="A24" s="375"/>
      <c r="B24" s="398"/>
      <c r="C24" s="399"/>
      <c r="D24" s="400"/>
      <c r="E24" s="103">
        <f>Table3267[[#This Row],[Unit Costs]]*Table3267[[#This Row],[Number of Units]]</f>
        <v>0</v>
      </c>
      <c r="F24" s="98"/>
      <c r="G24" s="409"/>
      <c r="H24" s="103">
        <f>Table3267[[#This Row],[% Allocable for the Administration of the Grant 
(Cap of 2% of Total Grant) (If applicable)]]*Table3267[[#This Row],[Total Cost             ]]</f>
        <v>0</v>
      </c>
      <c r="I24" s="410"/>
      <c r="J24" s="349"/>
      <c r="K24" s="379"/>
      <c r="L24" s="453"/>
      <c r="M24" s="687"/>
      <c r="N24" s="344">
        <v>0</v>
      </c>
      <c r="O24" s="730"/>
      <c r="P24" s="602"/>
      <c r="Q24" s="602"/>
    </row>
    <row r="25" spans="1:17" ht="15" customHeight="1">
      <c r="A25" s="375"/>
      <c r="B25" s="398"/>
      <c r="C25" s="399"/>
      <c r="D25" s="400"/>
      <c r="E25" s="103">
        <f>Table3267[[#This Row],[Unit Costs]]*Table3267[[#This Row],[Number of Units]]</f>
        <v>0</v>
      </c>
      <c r="F25" s="98"/>
      <c r="G25" s="409"/>
      <c r="H25" s="103">
        <f>Table3267[[#This Row],[% Allocable for the Administration of the Grant 
(Cap of 2% of Total Grant) (If applicable)]]*Table3267[[#This Row],[Total Cost             ]]</f>
        <v>0</v>
      </c>
      <c r="I25" s="410"/>
      <c r="J25" s="349"/>
      <c r="K25" s="379"/>
      <c r="L25" s="453"/>
      <c r="M25" s="687"/>
      <c r="N25" s="344">
        <v>0</v>
      </c>
      <c r="O25" s="730"/>
      <c r="P25" s="602"/>
      <c r="Q25" s="602"/>
    </row>
    <row r="26" spans="1:17" ht="15" customHeight="1">
      <c r="A26" s="83"/>
      <c r="B26" s="214"/>
      <c r="C26" s="336"/>
      <c r="D26" s="161"/>
      <c r="E26" s="162">
        <f>Table3267[[#This Row],[Unit Costs]]*Table3267[[#This Row],[Number of Units]]</f>
        <v>0</v>
      </c>
      <c r="F26" s="344"/>
      <c r="G26" s="409"/>
      <c r="H26" s="103">
        <f>Table3267[[#This Row],[% Allocable for the Administration of the Grant 
(Cap of 2% of Total Grant) (If applicable)]]*Table3267[[#This Row],[Total Cost             ]]</f>
        <v>0</v>
      </c>
      <c r="I26" s="410"/>
      <c r="J26" s="238"/>
      <c r="K26" s="171"/>
      <c r="L26" s="591"/>
      <c r="M26" s="687"/>
      <c r="N26" s="344">
        <v>0</v>
      </c>
      <c r="O26" s="730"/>
      <c r="P26" s="602"/>
      <c r="Q26" s="602"/>
    </row>
    <row r="27" spans="1:17" ht="15" customHeight="1">
      <c r="A27" s="241"/>
      <c r="B27" s="412"/>
      <c r="C27" s="413"/>
      <c r="D27" s="414"/>
      <c r="E27" s="415">
        <f>Table3267[[#This Row],[Unit Costs]]*Table3267[[#This Row],[Number of Units]]</f>
        <v>0</v>
      </c>
      <c r="F27" s="177"/>
      <c r="G27" s="416"/>
      <c r="H27" s="415">
        <f>Table3267[[#This Row],[% Allocable for the Administration of the Grant 
(Cap of 2% of Total Grant) (If applicable)]]*Table3267[[#This Row],[Total Cost             ]]</f>
        <v>0</v>
      </c>
      <c r="I27" s="417"/>
      <c r="J27" s="418"/>
      <c r="K27" s="419"/>
      <c r="L27" s="457"/>
      <c r="M27" s="687"/>
      <c r="N27" s="344">
        <v>0</v>
      </c>
      <c r="O27" s="730"/>
      <c r="P27" s="602"/>
      <c r="Q27" s="602"/>
    </row>
    <row r="28" spans="1:17" s="145" customFormat="1" ht="15" customHeight="1" thickBot="1">
      <c r="A28" s="351"/>
      <c r="C28" s="352"/>
      <c r="D28" s="353"/>
      <c r="E28" s="354"/>
      <c r="F28" s="421"/>
      <c r="G28" s="185"/>
      <c r="H28" s="422"/>
      <c r="I28" s="355"/>
      <c r="J28" s="350"/>
      <c r="K28" s="350"/>
    </row>
    <row r="29" spans="1:17" ht="45.2" customHeight="1" thickBot="1">
      <c r="A29" s="782" t="s">
        <v>171</v>
      </c>
      <c r="B29" s="783"/>
      <c r="C29" s="783"/>
      <c r="D29" s="784"/>
      <c r="E29" s="530">
        <f>SUM(E8:E27)</f>
        <v>0</v>
      </c>
      <c r="F29" s="530">
        <f>SUMIF(F8:F27,"Yes",E8:E27)</f>
        <v>0</v>
      </c>
      <c r="G29" s="528" t="s">
        <v>77</v>
      </c>
      <c r="H29" s="530">
        <f>SUM(H8:H27)</f>
        <v>0</v>
      </c>
      <c r="I29" s="527"/>
      <c r="J29" s="527"/>
      <c r="K29" s="123"/>
      <c r="L29" s="123"/>
      <c r="M29" s="534"/>
      <c r="N29" s="721">
        <f>SUM(N8:N27)</f>
        <v>0</v>
      </c>
      <c r="O29" s="573"/>
    </row>
    <row r="30" spans="1:17" ht="15" customHeight="1" thickBot="1">
      <c r="A30" s="256"/>
      <c r="B30" s="256"/>
      <c r="C30" s="256"/>
      <c r="D30" s="310"/>
      <c r="E30" s="311"/>
    </row>
    <row r="31" spans="1:17" ht="45.2" customHeight="1" thickBot="1">
      <c r="A31" s="790" t="s">
        <v>39</v>
      </c>
      <c r="B31" s="790"/>
      <c r="C31" s="790"/>
      <c r="D31" s="790"/>
      <c r="E31" s="790"/>
      <c r="F31" s="790"/>
      <c r="G31" s="790"/>
      <c r="H31" s="790"/>
      <c r="I31" s="790"/>
      <c r="J31" s="790"/>
      <c r="K31" s="790"/>
      <c r="L31" s="790"/>
      <c r="M31" s="790"/>
      <c r="N31" s="790"/>
      <c r="O31" s="790"/>
      <c r="P31" s="790"/>
      <c r="Q31" s="790"/>
    </row>
    <row r="36" spans="5:8">
      <c r="E36" s="313"/>
      <c r="F36" s="313"/>
      <c r="G36" s="313"/>
      <c r="H36" s="313"/>
    </row>
  </sheetData>
  <sheetProtection formatCells="0" formatColumns="0" formatRows="0" insertRows="0" insertHyperlinks="0" deleteRows="0" sort="0" autoFilter="0"/>
  <protectedRanges>
    <protectedRange sqref="A31:D31" name="Range1_2"/>
  </protectedRanges>
  <mergeCells count="6">
    <mergeCell ref="A31:Q31"/>
    <mergeCell ref="A29:D29"/>
    <mergeCell ref="A1:C1"/>
    <mergeCell ref="A3:Q3"/>
    <mergeCell ref="M5:Q5"/>
    <mergeCell ref="A2:Q2"/>
  </mergeCells>
  <phoneticPr fontId="12" type="noConversion"/>
  <conditionalFormatting sqref="N8:N27 P8:Q27">
    <cfRule type="expression" dxfId="164" priority="6">
      <formula>$H9="no"</formula>
    </cfRule>
    <cfRule type="expression" dxfId="163" priority="7">
      <formula>$H9="tbd"</formula>
    </cfRule>
  </conditionalFormatting>
  <conditionalFormatting sqref="N29">
    <cfRule type="expression" dxfId="162" priority="5">
      <formula>$I30="no"</formula>
    </cfRule>
  </conditionalFormatting>
  <conditionalFormatting sqref="O8:O27">
    <cfRule type="expression" dxfId="161" priority="1">
      <formula>#REF!="no"</formula>
    </cfRule>
    <cfRule type="expression" dxfId="160" priority="2">
      <formula>#REF!="tbd"</formula>
    </cfRule>
    <cfRule type="expression" dxfId="159" priority="3">
      <formula>$H9="no"</formula>
    </cfRule>
    <cfRule type="expression" dxfId="158" priority="4">
      <formula>$H9="tbd"</formula>
    </cfRule>
  </conditionalFormatting>
  <dataValidations count="4">
    <dataValidation type="list" allowBlank="1" showInputMessage="1" showErrorMessage="1" sqref="F7:F26" xr:uid="{0D8D3301-33CA-44F8-839D-1BB0CCEA2E3B}">
      <formula1>"Yes, No"</formula1>
    </dataValidation>
    <dataValidation type="list" allowBlank="1" showInputMessage="1" showErrorMessage="1" sqref="M7:M27" xr:uid="{32DD9D52-5129-43EA-982E-7114F00ECEB6}">
      <formula1>"Yes,No"</formula1>
    </dataValidation>
    <dataValidation type="list" allowBlank="1" showInputMessage="1" showErrorMessage="1" sqref="P7:P27" xr:uid="{E5DABA24-646B-436F-B33B-11E74A9BEDA4}">
      <formula1>"State,Local,Other"</formula1>
    </dataValidation>
    <dataValidation type="list" allowBlank="1" showInputMessage="1" showErrorMessage="1" sqref="O8:O27" xr:uid="{CA145A0D-83AA-4364-A3BA-A133AF93A139}">
      <formula1>"Cash,In Kind,Combination of both Cash &amp; In Kind (explanation is provided under Additional Explanation),TBD"</formula1>
    </dataValidation>
  </dataValidations>
  <printOptions horizontalCentered="1"/>
  <pageMargins left="0.5" right="0.5" top="0.25" bottom="0.25" header="0.5" footer="0.5"/>
  <pageSetup scale="53" orientation="landscape" horizontalDpi="300" verticalDpi="300" r:id="rId1"/>
  <headerFooter alignWithMargins="0"/>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D3E1D-7AF0-43EA-ADA6-8AE1B093F927}">
  <sheetPr>
    <tabColor theme="0"/>
    <pageSetUpPr fitToPage="1"/>
  </sheetPr>
  <dimension ref="A1:Q47"/>
  <sheetViews>
    <sheetView showGridLines="0" zoomScale="70" zoomScaleNormal="70" workbookViewId="0">
      <selection activeCell="A4" sqref="A4"/>
    </sheetView>
  </sheetViews>
  <sheetFormatPr defaultColWidth="9.42578125" defaultRowHeight="13.5"/>
  <cols>
    <col min="1" max="1" width="30.7109375" style="132" customWidth="1"/>
    <col min="2" max="3" width="17.7109375" style="132" customWidth="1"/>
    <col min="4" max="4" width="17.7109375" style="183" customWidth="1"/>
    <col min="5" max="8" width="17.7109375" style="307" customWidth="1"/>
    <col min="9" max="9" width="17.7109375" style="309" customWidth="1"/>
    <col min="10" max="11" width="50.7109375" style="132" customWidth="1"/>
    <col min="12" max="12" width="30.7109375" style="132" customWidth="1"/>
    <col min="13" max="17" width="17.7109375" style="132" customWidth="1"/>
    <col min="18" max="16384" width="9.42578125" style="132"/>
  </cols>
  <sheetData>
    <row r="1" spans="1:17" s="259" customFormat="1" ht="12.75" customHeight="1">
      <c r="A1" s="792"/>
      <c r="B1" s="792"/>
      <c r="C1" s="792"/>
      <c r="D1" s="257"/>
      <c r="E1" s="257"/>
      <c r="F1" s="257"/>
      <c r="G1" s="257"/>
      <c r="H1" s="257"/>
      <c r="I1" s="740"/>
      <c r="J1" s="258"/>
      <c r="K1" s="258"/>
      <c r="L1" s="258"/>
    </row>
    <row r="2" spans="1:17" s="260" customFormat="1" ht="24.6" customHeight="1" thickBot="1">
      <c r="A2" s="786" t="s">
        <v>20</v>
      </c>
      <c r="B2" s="786"/>
      <c r="C2" s="786"/>
      <c r="D2" s="786"/>
      <c r="E2" s="786"/>
      <c r="F2" s="786"/>
      <c r="G2" s="786"/>
      <c r="H2" s="786"/>
      <c r="I2" s="786"/>
      <c r="J2" s="786"/>
      <c r="K2" s="786"/>
      <c r="L2" s="786"/>
      <c r="M2" s="786"/>
      <c r="N2" s="786"/>
      <c r="O2" s="786"/>
      <c r="P2" s="786"/>
      <c r="Q2" s="786"/>
    </row>
    <row r="3" spans="1:17" ht="206.1" customHeight="1" thickBot="1">
      <c r="A3" s="787" t="s">
        <v>172</v>
      </c>
      <c r="B3" s="788"/>
      <c r="C3" s="788"/>
      <c r="D3" s="788"/>
      <c r="E3" s="788"/>
      <c r="F3" s="788"/>
      <c r="G3" s="788"/>
      <c r="H3" s="788"/>
      <c r="I3" s="788"/>
      <c r="J3" s="788"/>
      <c r="K3" s="788"/>
      <c r="L3" s="788"/>
      <c r="M3" s="788"/>
      <c r="N3" s="788"/>
      <c r="O3" s="788"/>
      <c r="P3" s="788"/>
      <c r="Q3" s="789"/>
    </row>
    <row r="4" spans="1:17" ht="9.1999999999999993" customHeight="1" thickBot="1">
      <c r="A4" s="535"/>
      <c r="B4" s="535"/>
      <c r="C4" s="535"/>
      <c r="D4" s="535"/>
      <c r="E4" s="535"/>
      <c r="F4" s="535"/>
      <c r="G4" s="535"/>
      <c r="H4" s="535"/>
      <c r="I4" s="535"/>
      <c r="J4" s="535"/>
      <c r="K4" s="535"/>
      <c r="L4" s="535"/>
      <c r="M4" s="535"/>
      <c r="N4" s="535"/>
      <c r="O4" s="535"/>
      <c r="P4" s="535"/>
      <c r="Q4" s="535"/>
    </row>
    <row r="5" spans="1:17" ht="15.75" thickBot="1">
      <c r="A5" s="134"/>
      <c r="B5" s="134"/>
      <c r="C5" s="135"/>
      <c r="D5" s="136"/>
      <c r="E5" s="261"/>
      <c r="F5" s="261"/>
      <c r="G5" s="261"/>
      <c r="H5" s="261"/>
      <c r="I5" s="262"/>
      <c r="M5" s="779" t="s">
        <v>173</v>
      </c>
      <c r="N5" s="780"/>
      <c r="O5" s="780"/>
      <c r="P5" s="780"/>
      <c r="Q5" s="781"/>
    </row>
    <row r="6" spans="1:17" s="145" customFormat="1" ht="104.45" customHeight="1" thickBot="1">
      <c r="A6" s="53" t="s">
        <v>81</v>
      </c>
      <c r="B6" s="53" t="s">
        <v>82</v>
      </c>
      <c r="C6" s="15" t="s">
        <v>83</v>
      </c>
      <c r="D6" s="54" t="s">
        <v>103</v>
      </c>
      <c r="E6" s="192" t="s">
        <v>104</v>
      </c>
      <c r="F6" s="193" t="s">
        <v>86</v>
      </c>
      <c r="G6" s="140" t="s">
        <v>87</v>
      </c>
      <c r="H6" s="142" t="s">
        <v>88</v>
      </c>
      <c r="I6" s="60" t="s">
        <v>56</v>
      </c>
      <c r="J6" s="423" t="s">
        <v>57</v>
      </c>
      <c r="K6" s="424" t="s">
        <v>89</v>
      </c>
      <c r="L6" s="424" t="s">
        <v>59</v>
      </c>
      <c r="M6" s="566" t="s">
        <v>60</v>
      </c>
      <c r="N6" s="565" t="s">
        <v>61</v>
      </c>
      <c r="O6" s="565" t="s">
        <v>62</v>
      </c>
      <c r="P6" s="565" t="s">
        <v>63</v>
      </c>
      <c r="Q6" s="567" t="s">
        <v>64</v>
      </c>
    </row>
    <row r="7" spans="1:17" s="145" customFormat="1" ht="173.85" customHeight="1">
      <c r="A7" s="425" t="s">
        <v>174</v>
      </c>
      <c r="B7" s="426" t="s">
        <v>175</v>
      </c>
      <c r="C7" s="65">
        <v>120</v>
      </c>
      <c r="D7" s="427">
        <v>150</v>
      </c>
      <c r="E7" s="65">
        <f>Table32673[[#This Row],[Unit Costs]]*Table32673[[#This Row],[Number of Units]]</f>
        <v>18000</v>
      </c>
      <c r="F7" s="202" t="s">
        <v>71</v>
      </c>
      <c r="G7" s="268">
        <v>0</v>
      </c>
      <c r="H7" s="266">
        <f>Table32673[[#This Row],[% Allocable for the Administration of the Grant 
(Cap of 2% of Total Grant) (If applicable)]]*Table32673[[#This Row],[Total Cost             ]]</f>
        <v>0</v>
      </c>
      <c r="I7" s="203" t="s">
        <v>176</v>
      </c>
      <c r="J7" s="425" t="s">
        <v>177</v>
      </c>
      <c r="K7" s="428" t="s">
        <v>178</v>
      </c>
      <c r="L7" s="429"/>
      <c r="M7" s="604" t="s">
        <v>71</v>
      </c>
      <c r="N7" s="720">
        <v>0</v>
      </c>
      <c r="O7" s="689"/>
      <c r="P7" s="689"/>
      <c r="Q7" s="606"/>
    </row>
    <row r="8" spans="1:17" s="145" customFormat="1" ht="168" customHeight="1" thickBot="1">
      <c r="A8" s="72" t="s">
        <v>179</v>
      </c>
      <c r="B8" s="273" t="s">
        <v>107</v>
      </c>
      <c r="C8" s="74">
        <v>20000</v>
      </c>
      <c r="D8" s="430">
        <v>8</v>
      </c>
      <c r="E8" s="74">
        <f>Table32673[[#This Row],[Unit Costs]]*Table32673[[#This Row],[Number of Units]]</f>
        <v>160000</v>
      </c>
      <c r="F8" s="211" t="s">
        <v>71</v>
      </c>
      <c r="G8" s="392">
        <v>0</v>
      </c>
      <c r="H8" s="74">
        <f>Table32673[[#This Row],[% Allocable for the Administration of the Grant 
(Cap of 2% of Total Grant) (If applicable)]]*Table32673[[#This Row],[Total Cost             ]]</f>
        <v>0</v>
      </c>
      <c r="I8" s="79" t="s">
        <v>108</v>
      </c>
      <c r="J8" s="72" t="s">
        <v>180</v>
      </c>
      <c r="K8" s="158" t="s">
        <v>181</v>
      </c>
      <c r="L8" s="275"/>
      <c r="M8" s="594" t="s">
        <v>71</v>
      </c>
      <c r="N8" s="74">
        <v>0</v>
      </c>
      <c r="O8" s="680"/>
      <c r="P8" s="681"/>
      <c r="Q8" s="690"/>
    </row>
    <row r="9" spans="1:17" ht="15" customHeight="1">
      <c r="A9" s="364"/>
      <c r="B9" s="365"/>
      <c r="C9" s="366"/>
      <c r="D9" s="367"/>
      <c r="E9" s="368">
        <f>Table32673[[#This Row],[Unit Costs]]*Table32673[[#This Row],[Number of Units]]</f>
        <v>0</v>
      </c>
      <c r="F9" s="85"/>
      <c r="G9" s="431"/>
      <c r="H9" s="86">
        <f>Table32673[[#This Row],[% Allocable for the Administration of the Grant 
(Cap of 2% of Total Grant) (If applicable)]]*Table32673[[#This Row],[Total Cost             ]]</f>
        <v>0</v>
      </c>
      <c r="I9" s="609"/>
      <c r="J9" s="610"/>
      <c r="K9" s="611"/>
      <c r="L9" s="612"/>
      <c r="M9" s="677"/>
      <c r="N9" s="584">
        <v>0</v>
      </c>
      <c r="O9" s="730"/>
      <c r="P9" s="588"/>
      <c r="Q9" s="588"/>
    </row>
    <row r="10" spans="1:17" ht="15" customHeight="1">
      <c r="A10" s="375"/>
      <c r="B10" s="365"/>
      <c r="C10" s="399"/>
      <c r="D10" s="435"/>
      <c r="E10" s="103">
        <f>Table32673[[#This Row],[Unit Costs]]*Table32673[[#This Row],[Number of Units]]</f>
        <v>0</v>
      </c>
      <c r="F10" s="98"/>
      <c r="G10" s="436"/>
      <c r="H10" s="103">
        <f>Table32673[[#This Row],[% Allocable for the Administration of the Grant 
(Cap of 2% of Total Grant) (If applicable)]]*Table32673[[#This Row],[Total Cost             ]]</f>
        <v>0</v>
      </c>
      <c r="I10" s="432"/>
      <c r="J10" s="433"/>
      <c r="K10" s="434"/>
      <c r="L10" s="607"/>
      <c r="M10" s="675"/>
      <c r="N10" s="582">
        <v>0</v>
      </c>
      <c r="O10" s="730"/>
      <c r="P10" s="585"/>
      <c r="Q10" s="585"/>
    </row>
    <row r="11" spans="1:17" ht="15" customHeight="1">
      <c r="A11" s="377"/>
      <c r="B11" s="365"/>
      <c r="C11" s="399"/>
      <c r="D11" s="435"/>
      <c r="E11" s="103">
        <f>Table32673[[#This Row],[Unit Costs]]*Table32673[[#This Row],[Number of Units]]</f>
        <v>0</v>
      </c>
      <c r="F11" s="98"/>
      <c r="G11" s="386"/>
      <c r="H11" s="103">
        <f>Table32673[[#This Row],[% Allocable for the Administration of the Grant 
(Cap of 2% of Total Grant) (If applicable)]]*Table32673[[#This Row],[Total Cost             ]]</f>
        <v>0</v>
      </c>
      <c r="I11" s="432"/>
      <c r="J11" s="433"/>
      <c r="K11" s="434"/>
      <c r="L11" s="607"/>
      <c r="M11" s="675"/>
      <c r="N11" s="582">
        <v>0</v>
      </c>
      <c r="O11" s="730"/>
      <c r="P11" s="585"/>
      <c r="Q11" s="585"/>
    </row>
    <row r="12" spans="1:17" ht="15" customHeight="1">
      <c r="A12" s="375"/>
      <c r="B12" s="376"/>
      <c r="C12" s="399"/>
      <c r="D12" s="435"/>
      <c r="E12" s="103">
        <f>Table32673[[#This Row],[Unit Costs]]*Table32673[[#This Row],[Number of Units]]</f>
        <v>0</v>
      </c>
      <c r="F12" s="98"/>
      <c r="G12" s="436"/>
      <c r="H12" s="103">
        <f>Table32673[[#This Row],[% Allocable for the Administration of the Grant 
(Cap of 2% of Total Grant) (If applicable)]]*Table32673[[#This Row],[Total Cost             ]]</f>
        <v>0</v>
      </c>
      <c r="I12" s="432"/>
      <c r="J12" s="433"/>
      <c r="K12" s="434"/>
      <c r="L12" s="607"/>
      <c r="M12" s="675"/>
      <c r="N12" s="582">
        <v>0</v>
      </c>
      <c r="O12" s="730"/>
      <c r="P12" s="585"/>
      <c r="Q12" s="585"/>
    </row>
    <row r="13" spans="1:17" ht="15" customHeight="1">
      <c r="A13" s="375"/>
      <c r="B13" s="376"/>
      <c r="C13" s="399"/>
      <c r="D13" s="435"/>
      <c r="E13" s="103">
        <f>Table32673[[#This Row],[Unit Costs]]*Table32673[[#This Row],[Number of Units]]</f>
        <v>0</v>
      </c>
      <c r="F13" s="98"/>
      <c r="G13" s="386"/>
      <c r="H13" s="103">
        <f>Table32673[[#This Row],[% Allocable for the Administration of the Grant 
(Cap of 2% of Total Grant) (If applicable)]]*Table32673[[#This Row],[Total Cost             ]]</f>
        <v>0</v>
      </c>
      <c r="I13" s="432"/>
      <c r="J13" s="433"/>
      <c r="K13" s="434"/>
      <c r="L13" s="607"/>
      <c r="M13" s="675"/>
      <c r="N13" s="582">
        <v>0</v>
      </c>
      <c r="O13" s="730"/>
      <c r="P13" s="585"/>
      <c r="Q13" s="585"/>
    </row>
    <row r="14" spans="1:17" ht="15" customHeight="1">
      <c r="A14" s="375"/>
      <c r="B14" s="376"/>
      <c r="C14" s="399"/>
      <c r="D14" s="400"/>
      <c r="E14" s="86">
        <f>Table32673[[#This Row],[Unit Costs]]*Table32673[[#This Row],[Number of Units]]</f>
        <v>0</v>
      </c>
      <c r="F14" s="177"/>
      <c r="G14" s="436"/>
      <c r="H14" s="103">
        <f>Table32673[[#This Row],[% Allocable for the Administration of the Grant 
(Cap of 2% of Total Grant) (If applicable)]]*Table32673[[#This Row],[Total Cost             ]]</f>
        <v>0</v>
      </c>
      <c r="I14" s="432"/>
      <c r="J14" s="433"/>
      <c r="K14" s="434"/>
      <c r="L14" s="607"/>
      <c r="M14" s="675"/>
      <c r="N14" s="582">
        <v>0</v>
      </c>
      <c r="O14" s="730"/>
      <c r="P14" s="585"/>
      <c r="Q14" s="585"/>
    </row>
    <row r="15" spans="1:17" ht="15" customHeight="1">
      <c r="A15" s="375"/>
      <c r="B15" s="376"/>
      <c r="C15" s="399"/>
      <c r="D15" s="400"/>
      <c r="E15" s="86">
        <f>Table32673[[#This Row],[Unit Costs]]*Table32673[[#This Row],[Number of Units]]</f>
        <v>0</v>
      </c>
      <c r="F15" s="98"/>
      <c r="G15" s="436"/>
      <c r="H15" s="103">
        <f>Table32673[[#This Row],[% Allocable for the Administration of the Grant 
(Cap of 2% of Total Grant) (If applicable)]]*Table32673[[#This Row],[Total Cost             ]]</f>
        <v>0</v>
      </c>
      <c r="I15" s="432"/>
      <c r="J15" s="433"/>
      <c r="K15" s="434"/>
      <c r="L15" s="607"/>
      <c r="M15" s="675"/>
      <c r="N15" s="582">
        <v>0</v>
      </c>
      <c r="O15" s="730"/>
      <c r="P15" s="585"/>
      <c r="Q15" s="585"/>
    </row>
    <row r="16" spans="1:17" ht="15" customHeight="1">
      <c r="A16" s="375"/>
      <c r="B16" s="376"/>
      <c r="C16" s="399"/>
      <c r="D16" s="435"/>
      <c r="E16" s="103">
        <f>Table32673[[#This Row],[Unit Costs]]*Table32673[[#This Row],[Number of Units]]</f>
        <v>0</v>
      </c>
      <c r="F16" s="177"/>
      <c r="G16" s="436"/>
      <c r="H16" s="103">
        <f>Table32673[[#This Row],[% Allocable for the Administration of the Grant 
(Cap of 2% of Total Grant) (If applicable)]]*Table32673[[#This Row],[Total Cost             ]]</f>
        <v>0</v>
      </c>
      <c r="I16" s="432"/>
      <c r="J16" s="433"/>
      <c r="K16" s="434"/>
      <c r="L16" s="607"/>
      <c r="M16" s="675"/>
      <c r="N16" s="582">
        <v>0</v>
      </c>
      <c r="O16" s="730"/>
      <c r="P16" s="585"/>
      <c r="Q16" s="585"/>
    </row>
    <row r="17" spans="1:17" ht="15" customHeight="1">
      <c r="A17" s="375"/>
      <c r="B17" s="376"/>
      <c r="C17" s="399"/>
      <c r="D17" s="435"/>
      <c r="E17" s="103">
        <f>Table32673[[#This Row],[Unit Costs]]*Table32673[[#This Row],[Number of Units]]</f>
        <v>0</v>
      </c>
      <c r="F17" s="177"/>
      <c r="G17" s="436"/>
      <c r="H17" s="103">
        <f>Table32673[[#This Row],[% Allocable for the Administration of the Grant 
(Cap of 2% of Total Grant) (If applicable)]]*Table32673[[#This Row],[Total Cost             ]]</f>
        <v>0</v>
      </c>
      <c r="I17" s="432"/>
      <c r="J17" s="433"/>
      <c r="K17" s="434"/>
      <c r="L17" s="607"/>
      <c r="M17" s="675"/>
      <c r="N17" s="582">
        <v>0</v>
      </c>
      <c r="O17" s="730"/>
      <c r="P17" s="585"/>
      <c r="Q17" s="585"/>
    </row>
    <row r="18" spans="1:17" ht="15" customHeight="1">
      <c r="A18" s="437"/>
      <c r="B18" s="214"/>
      <c r="C18" s="336"/>
      <c r="D18" s="161"/>
      <c r="E18" s="87">
        <f>Table32673[[#This Row],[Unit Costs]]*Table32673[[#This Row],[Number of Units]]</f>
        <v>0</v>
      </c>
      <c r="F18" s="340"/>
      <c r="G18" s="436"/>
      <c r="H18" s="103">
        <f>Table32673[[#This Row],[% Allocable for the Administration of the Grant 
(Cap of 2% of Total Grant) (If applicable)]]*Table32673[[#This Row],[Total Cost             ]]</f>
        <v>0</v>
      </c>
      <c r="I18" s="432"/>
      <c r="J18" s="438"/>
      <c r="K18" s="439"/>
      <c r="L18" s="608"/>
      <c r="M18" s="675"/>
      <c r="N18" s="582">
        <v>0</v>
      </c>
      <c r="O18" s="730"/>
      <c r="P18" s="585"/>
      <c r="Q18" s="585"/>
    </row>
    <row r="19" spans="1:17" ht="15" customHeight="1">
      <c r="A19" s="83"/>
      <c r="B19" s="214"/>
      <c r="C19" s="336"/>
      <c r="D19" s="161"/>
      <c r="E19" s="87">
        <f>Table32673[[#This Row],[Unit Costs]]*Table32673[[#This Row],[Number of Units]]</f>
        <v>0</v>
      </c>
      <c r="F19" s="340"/>
      <c r="G19" s="436"/>
      <c r="H19" s="103">
        <f>Table32673[[#This Row],[% Allocable for the Administration of the Grant 
(Cap of 2% of Total Grant) (If applicable)]]*Table32673[[#This Row],[Total Cost             ]]</f>
        <v>0</v>
      </c>
      <c r="I19" s="432"/>
      <c r="J19" s="438"/>
      <c r="K19" s="439"/>
      <c r="L19" s="608"/>
      <c r="M19" s="675"/>
      <c r="N19" s="582">
        <v>0</v>
      </c>
      <c r="O19" s="730"/>
      <c r="P19" s="585"/>
      <c r="Q19" s="585"/>
    </row>
    <row r="20" spans="1:17" ht="15" customHeight="1">
      <c r="A20" s="83"/>
      <c r="B20" s="214"/>
      <c r="C20" s="336"/>
      <c r="D20" s="161"/>
      <c r="E20" s="87">
        <f>Table32673[[#This Row],[Unit Costs]]*Table32673[[#This Row],[Number of Units]]</f>
        <v>0</v>
      </c>
      <c r="F20" s="340"/>
      <c r="G20" s="436"/>
      <c r="H20" s="103">
        <f>Table32673[[#This Row],[% Allocable for the Administration of the Grant 
(Cap of 2% of Total Grant) (If applicable)]]*Table32673[[#This Row],[Total Cost             ]]</f>
        <v>0</v>
      </c>
      <c r="I20" s="432"/>
      <c r="J20" s="438"/>
      <c r="K20" s="439"/>
      <c r="L20" s="608"/>
      <c r="M20" s="675"/>
      <c r="N20" s="582">
        <v>0</v>
      </c>
      <c r="O20" s="730"/>
      <c r="P20" s="585"/>
      <c r="Q20" s="585"/>
    </row>
    <row r="21" spans="1:17" ht="15" customHeight="1">
      <c r="A21" s="83"/>
      <c r="B21" s="214"/>
      <c r="C21" s="336"/>
      <c r="D21" s="161"/>
      <c r="E21" s="87">
        <f>Table32673[[#This Row],[Unit Costs]]*Table32673[[#This Row],[Number of Units]]</f>
        <v>0</v>
      </c>
      <c r="F21" s="340"/>
      <c r="G21" s="436"/>
      <c r="H21" s="103">
        <f>Table32673[[#This Row],[% Allocable for the Administration of the Grant 
(Cap of 2% of Total Grant) (If applicable)]]*Table32673[[#This Row],[Total Cost             ]]</f>
        <v>0</v>
      </c>
      <c r="I21" s="432"/>
      <c r="J21" s="438"/>
      <c r="K21" s="439"/>
      <c r="L21" s="608"/>
      <c r="M21" s="675"/>
      <c r="N21" s="582">
        <v>0</v>
      </c>
      <c r="O21" s="730"/>
      <c r="P21" s="585"/>
      <c r="Q21" s="585"/>
    </row>
    <row r="22" spans="1:17" ht="15" customHeight="1">
      <c r="A22" s="83"/>
      <c r="B22" s="214"/>
      <c r="C22" s="336"/>
      <c r="D22" s="161"/>
      <c r="E22" s="87">
        <f>Table32673[[#This Row],[Unit Costs]]*Table32673[[#This Row],[Number of Units]]</f>
        <v>0</v>
      </c>
      <c r="F22" s="340"/>
      <c r="G22" s="436"/>
      <c r="H22" s="103">
        <f>Table32673[[#This Row],[% Allocable for the Administration of the Grant 
(Cap of 2% of Total Grant) (If applicable)]]*Table32673[[#This Row],[Total Cost             ]]</f>
        <v>0</v>
      </c>
      <c r="I22" s="432"/>
      <c r="J22" s="438"/>
      <c r="K22" s="439"/>
      <c r="L22" s="608"/>
      <c r="M22" s="675"/>
      <c r="N22" s="582">
        <v>0</v>
      </c>
      <c r="O22" s="730"/>
      <c r="P22" s="585"/>
      <c r="Q22" s="585"/>
    </row>
    <row r="23" spans="1:17" ht="15" customHeight="1">
      <c r="A23" s="83"/>
      <c r="B23" s="214"/>
      <c r="C23" s="336"/>
      <c r="D23" s="161"/>
      <c r="E23" s="87">
        <f>Table32673[[#This Row],[Unit Costs]]*Table32673[[#This Row],[Number of Units]]</f>
        <v>0</v>
      </c>
      <c r="F23" s="340"/>
      <c r="G23" s="436"/>
      <c r="H23" s="103">
        <f>Table32673[[#This Row],[% Allocable for the Administration of the Grant 
(Cap of 2% of Total Grant) (If applicable)]]*Table32673[[#This Row],[Total Cost             ]]</f>
        <v>0</v>
      </c>
      <c r="I23" s="432"/>
      <c r="J23" s="438"/>
      <c r="K23" s="439"/>
      <c r="L23" s="608"/>
      <c r="M23" s="675"/>
      <c r="N23" s="582">
        <v>0</v>
      </c>
      <c r="O23" s="730"/>
      <c r="P23" s="585"/>
      <c r="Q23" s="585"/>
    </row>
    <row r="24" spans="1:17" ht="15" customHeight="1">
      <c r="A24" s="83"/>
      <c r="B24" s="214"/>
      <c r="C24" s="336"/>
      <c r="D24" s="161"/>
      <c r="E24" s="87">
        <f>Table32673[[#This Row],[Unit Costs]]*Table32673[[#This Row],[Number of Units]]</f>
        <v>0</v>
      </c>
      <c r="F24" s="340"/>
      <c r="G24" s="436"/>
      <c r="H24" s="103">
        <f>Table32673[[#This Row],[% Allocable for the Administration of the Grant 
(Cap of 2% of Total Grant) (If applicable)]]*Table32673[[#This Row],[Total Cost             ]]</f>
        <v>0</v>
      </c>
      <c r="I24" s="432"/>
      <c r="J24" s="438"/>
      <c r="K24" s="439"/>
      <c r="L24" s="608"/>
      <c r="M24" s="675"/>
      <c r="N24" s="582">
        <v>0</v>
      </c>
      <c r="O24" s="730"/>
      <c r="P24" s="585"/>
      <c r="Q24" s="585"/>
    </row>
    <row r="25" spans="1:17" ht="15" customHeight="1">
      <c r="A25" s="83"/>
      <c r="B25" s="214"/>
      <c r="C25" s="336"/>
      <c r="D25" s="161"/>
      <c r="E25" s="87">
        <f>Table32673[[#This Row],[Unit Costs]]*Table32673[[#This Row],[Number of Units]]</f>
        <v>0</v>
      </c>
      <c r="F25" s="340"/>
      <c r="G25" s="436"/>
      <c r="H25" s="103">
        <f>Table32673[[#This Row],[% Allocable for the Administration of the Grant 
(Cap of 2% of Total Grant) (If applicable)]]*Table32673[[#This Row],[Total Cost             ]]</f>
        <v>0</v>
      </c>
      <c r="I25" s="432"/>
      <c r="J25" s="438"/>
      <c r="K25" s="439"/>
      <c r="L25" s="608"/>
      <c r="M25" s="675"/>
      <c r="N25" s="582">
        <v>0</v>
      </c>
      <c r="O25" s="730"/>
      <c r="P25" s="585"/>
      <c r="Q25" s="585"/>
    </row>
    <row r="26" spans="1:17" ht="15" customHeight="1">
      <c r="A26" s="83"/>
      <c r="B26" s="214"/>
      <c r="C26" s="336"/>
      <c r="D26" s="161"/>
      <c r="E26" s="87">
        <f>Table32673[[#This Row],[Unit Costs]]*Table32673[[#This Row],[Number of Units]]</f>
        <v>0</v>
      </c>
      <c r="F26" s="340"/>
      <c r="G26" s="436"/>
      <c r="H26" s="103">
        <f>Table32673[[#This Row],[% Allocable for the Administration of the Grant 
(Cap of 2% of Total Grant) (If applicable)]]*Table32673[[#This Row],[Total Cost             ]]</f>
        <v>0</v>
      </c>
      <c r="I26" s="432"/>
      <c r="J26" s="438"/>
      <c r="K26" s="439"/>
      <c r="L26" s="608"/>
      <c r="M26" s="675"/>
      <c r="N26" s="582">
        <v>0</v>
      </c>
      <c r="O26" s="730"/>
      <c r="P26" s="585"/>
      <c r="Q26" s="585"/>
    </row>
    <row r="27" spans="1:17" ht="15" customHeight="1">
      <c r="A27" s="83"/>
      <c r="B27" s="214"/>
      <c r="C27" s="336"/>
      <c r="D27" s="161"/>
      <c r="E27" s="87">
        <f>Table32673[[#This Row],[Unit Costs]]*Table32673[[#This Row],[Number of Units]]</f>
        <v>0</v>
      </c>
      <c r="F27" s="340"/>
      <c r="G27" s="436"/>
      <c r="H27" s="103">
        <f>Table32673[[#This Row],[% Allocable for the Administration of the Grant 
(Cap of 2% of Total Grant) (If applicable)]]*Table32673[[#This Row],[Total Cost             ]]</f>
        <v>0</v>
      </c>
      <c r="I27" s="432"/>
      <c r="J27" s="438"/>
      <c r="K27" s="439"/>
      <c r="L27" s="608"/>
      <c r="M27" s="675"/>
      <c r="N27" s="582">
        <v>0</v>
      </c>
      <c r="O27" s="730"/>
      <c r="P27" s="585"/>
      <c r="Q27" s="585"/>
    </row>
    <row r="28" spans="1:17" ht="15" customHeight="1">
      <c r="A28" s="83"/>
      <c r="B28" s="214"/>
      <c r="C28" s="336"/>
      <c r="D28" s="161"/>
      <c r="E28" s="87">
        <f>Table32673[[#This Row],[Unit Costs]]*Table32673[[#This Row],[Number of Units]]</f>
        <v>0</v>
      </c>
      <c r="F28" s="340"/>
      <c r="G28" s="436"/>
      <c r="H28" s="103">
        <f>Table32673[[#This Row],[% Allocable for the Administration of the Grant 
(Cap of 2% of Total Grant) (If applicable)]]*Table32673[[#This Row],[Total Cost             ]]</f>
        <v>0</v>
      </c>
      <c r="I28" s="432"/>
      <c r="J28" s="438"/>
      <c r="K28" s="439"/>
      <c r="L28" s="608"/>
      <c r="M28" s="675"/>
      <c r="N28" s="582">
        <v>0</v>
      </c>
      <c r="O28" s="730"/>
      <c r="P28" s="585"/>
      <c r="Q28" s="585"/>
    </row>
    <row r="29" spans="1:17" ht="15" customHeight="1">
      <c r="A29" s="83"/>
      <c r="B29" s="214"/>
      <c r="C29" s="336"/>
      <c r="D29" s="161"/>
      <c r="E29" s="87">
        <f>Table32673[[#This Row],[Unit Costs]]*Table32673[[#This Row],[Number of Units]]</f>
        <v>0</v>
      </c>
      <c r="F29" s="340"/>
      <c r="G29" s="436"/>
      <c r="H29" s="103">
        <f>Table32673[[#This Row],[% Allocable for the Administration of the Grant 
(Cap of 2% of Total Grant) (If applicable)]]*Table32673[[#This Row],[Total Cost             ]]</f>
        <v>0</v>
      </c>
      <c r="I29" s="432"/>
      <c r="J29" s="438"/>
      <c r="K29" s="439"/>
      <c r="L29" s="608"/>
      <c r="M29" s="675"/>
      <c r="N29" s="582">
        <v>0</v>
      </c>
      <c r="O29" s="730"/>
      <c r="P29" s="585"/>
      <c r="Q29" s="585"/>
    </row>
    <row r="30" spans="1:17" ht="15" customHeight="1">
      <c r="A30" s="437"/>
      <c r="B30" s="440"/>
      <c r="C30" s="413"/>
      <c r="D30" s="414"/>
      <c r="E30" s="103">
        <f>Table32673[[#This Row],[Unit Costs]]*Table32673[[#This Row],[Number of Units]]</f>
        <v>0</v>
      </c>
      <c r="F30" s="177"/>
      <c r="G30" s="436"/>
      <c r="H30" s="103">
        <f>Table32673[[#This Row],[% Allocable for the Administration of the Grant 
(Cap of 2% of Total Grant) (If applicable)]]*Table32673[[#This Row],[Total Cost             ]]</f>
        <v>0</v>
      </c>
      <c r="I30" s="432"/>
      <c r="J30" s="433"/>
      <c r="K30" s="434"/>
      <c r="L30" s="607"/>
      <c r="M30" s="675"/>
      <c r="N30" s="582">
        <v>0</v>
      </c>
      <c r="O30" s="730"/>
      <c r="P30" s="585"/>
      <c r="Q30" s="585"/>
    </row>
    <row r="31" spans="1:17" ht="15" customHeight="1">
      <c r="A31" s="83"/>
      <c r="B31" s="214"/>
      <c r="C31" s="336"/>
      <c r="D31" s="161"/>
      <c r="E31" s="87">
        <f>Table32673[[#This Row],[Unit Costs]]*Table32673[[#This Row],[Number of Units]]</f>
        <v>0</v>
      </c>
      <c r="F31" s="340"/>
      <c r="G31" s="436"/>
      <c r="H31" s="86">
        <f>Table32673[[#This Row],[% Allocable for the Administration of the Grant 
(Cap of 2% of Total Grant) (If applicable)]]*Table32673[[#This Row],[Total Cost             ]]</f>
        <v>0</v>
      </c>
      <c r="I31" s="432"/>
      <c r="J31" s="438"/>
      <c r="K31" s="439"/>
      <c r="L31" s="608"/>
      <c r="M31" s="675"/>
      <c r="N31" s="582">
        <v>0</v>
      </c>
      <c r="O31" s="730"/>
      <c r="P31" s="585"/>
      <c r="Q31" s="585"/>
    </row>
    <row r="32" spans="1:17" ht="15" customHeight="1">
      <c r="A32" s="83"/>
      <c r="B32" s="214"/>
      <c r="C32" s="336"/>
      <c r="D32" s="161"/>
      <c r="E32" s="87">
        <f>Table32673[[#This Row],[Unit Costs]]*Table32673[[#This Row],[Number of Units]]</f>
        <v>0</v>
      </c>
      <c r="F32" s="340"/>
      <c r="G32" s="436"/>
      <c r="H32" s="86">
        <f>Table32673[[#This Row],[% Allocable for the Administration of the Grant 
(Cap of 2% of Total Grant) (If applicable)]]*Table32673[[#This Row],[Total Cost             ]]</f>
        <v>0</v>
      </c>
      <c r="I32" s="432"/>
      <c r="J32" s="438"/>
      <c r="K32" s="439"/>
      <c r="L32" s="608"/>
      <c r="M32" s="675"/>
      <c r="N32" s="582">
        <v>0</v>
      </c>
      <c r="O32" s="730"/>
      <c r="P32" s="585"/>
      <c r="Q32" s="585"/>
    </row>
    <row r="33" spans="1:17" ht="15" customHeight="1">
      <c r="A33" s="83"/>
      <c r="B33" s="214"/>
      <c r="C33" s="336"/>
      <c r="D33" s="161"/>
      <c r="E33" s="87">
        <f>Table32673[[#This Row],[Unit Costs]]*Table32673[[#This Row],[Number of Units]]</f>
        <v>0</v>
      </c>
      <c r="F33" s="340"/>
      <c r="G33" s="436"/>
      <c r="H33" s="86">
        <f>Table32673[[#This Row],[% Allocable for the Administration of the Grant 
(Cap of 2% of Total Grant) (If applicable)]]*Table32673[[#This Row],[Total Cost             ]]</f>
        <v>0</v>
      </c>
      <c r="I33" s="432"/>
      <c r="J33" s="438"/>
      <c r="K33" s="439"/>
      <c r="L33" s="608"/>
      <c r="M33" s="675"/>
      <c r="N33" s="582">
        <v>0</v>
      </c>
      <c r="O33" s="730"/>
      <c r="P33" s="585"/>
      <c r="Q33" s="585"/>
    </row>
    <row r="34" spans="1:17" ht="15" customHeight="1">
      <c r="A34" s="83"/>
      <c r="B34" s="214"/>
      <c r="C34" s="336"/>
      <c r="D34" s="161"/>
      <c r="E34" s="87">
        <f>Table32673[[#This Row],[Unit Costs]]*Table32673[[#This Row],[Number of Units]]</f>
        <v>0</v>
      </c>
      <c r="F34" s="340"/>
      <c r="G34" s="436"/>
      <c r="H34" s="86">
        <f>Table32673[[#This Row],[% Allocable for the Administration of the Grant 
(Cap of 2% of Total Grant) (If applicable)]]*Table32673[[#This Row],[Total Cost             ]]</f>
        <v>0</v>
      </c>
      <c r="I34" s="432"/>
      <c r="J34" s="438"/>
      <c r="K34" s="439"/>
      <c r="L34" s="608"/>
      <c r="M34" s="675"/>
      <c r="N34" s="582">
        <v>0</v>
      </c>
      <c r="O34" s="730"/>
      <c r="P34" s="585"/>
      <c r="Q34" s="585"/>
    </row>
    <row r="35" spans="1:17" ht="15" customHeight="1">
      <c r="A35" s="83"/>
      <c r="B35" s="214"/>
      <c r="C35" s="336"/>
      <c r="D35" s="161"/>
      <c r="E35" s="87">
        <f>Table32673[[#This Row],[Unit Costs]]*Table32673[[#This Row],[Number of Units]]</f>
        <v>0</v>
      </c>
      <c r="F35" s="340"/>
      <c r="G35" s="436"/>
      <c r="H35" s="86">
        <f>Table32673[[#This Row],[% Allocable for the Administration of the Grant 
(Cap of 2% of Total Grant) (If applicable)]]*Table32673[[#This Row],[Total Cost             ]]</f>
        <v>0</v>
      </c>
      <c r="I35" s="432"/>
      <c r="J35" s="438"/>
      <c r="K35" s="439"/>
      <c r="L35" s="608"/>
      <c r="M35" s="675"/>
      <c r="N35" s="582">
        <v>0</v>
      </c>
      <c r="O35" s="730"/>
      <c r="P35" s="585"/>
      <c r="Q35" s="585"/>
    </row>
    <row r="36" spans="1:17" ht="15" customHeight="1">
      <c r="A36" s="83"/>
      <c r="B36" s="214"/>
      <c r="C36" s="336"/>
      <c r="D36" s="161"/>
      <c r="E36" s="87">
        <f>Table32673[[#This Row],[Unit Costs]]*Table32673[[#This Row],[Number of Units]]</f>
        <v>0</v>
      </c>
      <c r="F36" s="340"/>
      <c r="G36" s="436"/>
      <c r="H36" s="86">
        <f>Table32673[[#This Row],[% Allocable for the Administration of the Grant 
(Cap of 2% of Total Grant) (If applicable)]]*Table32673[[#This Row],[Total Cost             ]]</f>
        <v>0</v>
      </c>
      <c r="I36" s="432"/>
      <c r="J36" s="438"/>
      <c r="K36" s="439"/>
      <c r="L36" s="608"/>
      <c r="M36" s="675"/>
      <c r="N36" s="582">
        <v>0</v>
      </c>
      <c r="O36" s="730"/>
      <c r="P36" s="585"/>
      <c r="Q36" s="585"/>
    </row>
    <row r="37" spans="1:17" ht="15" customHeight="1">
      <c r="A37" s="83"/>
      <c r="B37" s="214"/>
      <c r="C37" s="336"/>
      <c r="D37" s="161"/>
      <c r="E37" s="87">
        <f>Table32673[[#This Row],[Unit Costs]]*Table32673[[#This Row],[Number of Units]]</f>
        <v>0</v>
      </c>
      <c r="F37" s="340"/>
      <c r="G37" s="436"/>
      <c r="H37" s="86">
        <f>Table32673[[#This Row],[% Allocable for the Administration of the Grant 
(Cap of 2% of Total Grant) (If applicable)]]*Table32673[[#This Row],[Total Cost             ]]</f>
        <v>0</v>
      </c>
      <c r="I37" s="432"/>
      <c r="J37" s="438"/>
      <c r="K37" s="439"/>
      <c r="L37" s="608"/>
      <c r="M37" s="675"/>
      <c r="N37" s="582">
        <v>0</v>
      </c>
      <c r="O37" s="730"/>
      <c r="P37" s="585"/>
      <c r="Q37" s="585"/>
    </row>
    <row r="38" spans="1:17" ht="15" customHeight="1">
      <c r="A38" s="83"/>
      <c r="B38" s="214"/>
      <c r="C38" s="336"/>
      <c r="D38" s="161"/>
      <c r="E38" s="87">
        <f>Table32673[[#This Row],[Unit Costs]]*Table32673[[#This Row],[Number of Units]]</f>
        <v>0</v>
      </c>
      <c r="F38" s="177"/>
      <c r="G38" s="436"/>
      <c r="H38" s="86">
        <f>Table32673[[#This Row],[% Allocable for the Administration of the Grant 
(Cap of 2% of Total Grant) (If applicable)]]*Table32673[[#This Row],[Total Cost             ]]</f>
        <v>0</v>
      </c>
      <c r="I38" s="432"/>
      <c r="J38" s="438"/>
      <c r="K38" s="439"/>
      <c r="L38" s="608"/>
      <c r="M38" s="675"/>
      <c r="N38" s="582">
        <v>0</v>
      </c>
      <c r="O38" s="730"/>
      <c r="P38" s="585"/>
      <c r="Q38" s="585"/>
    </row>
    <row r="39" spans="1:17" ht="15" customHeight="1" thickBot="1">
      <c r="A39" s="244"/>
      <c r="B39" s="245"/>
      <c r="C39" s="441"/>
      <c r="D39" s="442"/>
      <c r="E39" s="354"/>
      <c r="F39" s="249"/>
      <c r="G39" s="249"/>
      <c r="H39" s="249"/>
      <c r="I39" s="253"/>
      <c r="J39" s="244"/>
      <c r="K39" s="244"/>
    </row>
    <row r="40" spans="1:17" s="145" customFormat="1" ht="45.2" customHeight="1" thickBot="1">
      <c r="A40" s="782" t="s">
        <v>182</v>
      </c>
      <c r="B40" s="783"/>
      <c r="C40" s="783"/>
      <c r="D40" s="784"/>
      <c r="E40" s="530">
        <f>SUM(E9:E38)</f>
        <v>0</v>
      </c>
      <c r="F40" s="529">
        <f>SUMIF(F9:F38,"Yes",E9:E38)</f>
        <v>0</v>
      </c>
      <c r="G40" s="528" t="s">
        <v>77</v>
      </c>
      <c r="H40" s="530">
        <f>SUM(H9:H38)</f>
        <v>0</v>
      </c>
      <c r="I40" s="527"/>
      <c r="J40" s="527"/>
      <c r="K40" s="123"/>
      <c r="L40" s="123"/>
      <c r="M40" s="534"/>
      <c r="N40" s="723">
        <f>SUM(N9:N38)</f>
        <v>0</v>
      </c>
    </row>
    <row r="41" spans="1:17" ht="15" customHeight="1" thickBot="1"/>
    <row r="42" spans="1:17" ht="45.2" customHeight="1" thickBot="1">
      <c r="A42" s="790" t="s">
        <v>39</v>
      </c>
      <c r="B42" s="790"/>
      <c r="C42" s="790"/>
      <c r="D42" s="790"/>
      <c r="E42" s="790"/>
      <c r="F42" s="790"/>
      <c r="G42" s="790"/>
      <c r="H42" s="790"/>
      <c r="I42" s="790"/>
      <c r="J42" s="790"/>
      <c r="K42" s="790"/>
      <c r="L42" s="790"/>
      <c r="M42" s="790"/>
      <c r="N42" s="790"/>
      <c r="O42" s="790"/>
      <c r="P42" s="790"/>
      <c r="Q42" s="790"/>
    </row>
    <row r="47" spans="1:17">
      <c r="E47" s="313"/>
      <c r="F47" s="313"/>
      <c r="G47" s="313"/>
      <c r="H47" s="313"/>
    </row>
  </sheetData>
  <sheetProtection formatCells="0" formatColumns="0" formatRows="0" insertRows="0" insertHyperlinks="0" deleteRows="0" sort="0" autoFilter="0"/>
  <protectedRanges>
    <protectedRange sqref="A42:D42" name="Range1_2"/>
  </protectedRanges>
  <mergeCells count="6">
    <mergeCell ref="A42:Q42"/>
    <mergeCell ref="A1:C1"/>
    <mergeCell ref="A40:D40"/>
    <mergeCell ref="A3:Q3"/>
    <mergeCell ref="M5:Q5"/>
    <mergeCell ref="A2:Q2"/>
  </mergeCells>
  <phoneticPr fontId="12" type="noConversion"/>
  <conditionalFormatting sqref="N9:N38 P9:Q38">
    <cfRule type="expression" dxfId="135" priority="6">
      <formula>$H10="no"</formula>
    </cfRule>
    <cfRule type="expression" dxfId="134" priority="7">
      <formula>$H10="tbd"</formula>
    </cfRule>
  </conditionalFormatting>
  <conditionalFormatting sqref="N40">
    <cfRule type="expression" dxfId="133" priority="5">
      <formula>$I41="no"</formula>
    </cfRule>
  </conditionalFormatting>
  <conditionalFormatting sqref="O9:O38">
    <cfRule type="expression" dxfId="132" priority="1">
      <formula>#REF!="no"</formula>
    </cfRule>
    <cfRule type="expression" dxfId="131" priority="2">
      <formula>#REF!="tbd"</formula>
    </cfRule>
    <cfRule type="expression" dxfId="130" priority="3">
      <formula>$H10="no"</formula>
    </cfRule>
    <cfRule type="expression" dxfId="129" priority="4">
      <formula>$H10="tbd"</formula>
    </cfRule>
  </conditionalFormatting>
  <conditionalFormatting sqref="O8:Q8">
    <cfRule type="expression" dxfId="128" priority="8">
      <formula>#REF!="no"</formula>
    </cfRule>
    <cfRule type="expression" dxfId="127" priority="9">
      <formula>#REF!="tbd"</formula>
    </cfRule>
  </conditionalFormatting>
  <dataValidations count="4">
    <dataValidation type="list" allowBlank="1" showInputMessage="1" showErrorMessage="1" sqref="F7:F38" xr:uid="{3CA49642-43AB-42EC-BA88-D4257F826915}">
      <formula1>"Yes, No"</formula1>
    </dataValidation>
    <dataValidation type="list" allowBlank="1" showInputMessage="1" showErrorMessage="1" sqref="M7:M38" xr:uid="{09FF6C5F-FB8A-41C6-8AA0-92BCED620F8B}">
      <formula1>"Yes,No"</formula1>
    </dataValidation>
    <dataValidation type="list" allowBlank="1" showInputMessage="1" showErrorMessage="1" sqref="P7:P38" xr:uid="{6AFDEF3C-FE84-4F56-BDE0-14064DFA7A2C}">
      <formula1>"State,Local,Other"</formula1>
    </dataValidation>
    <dataValidation type="list" allowBlank="1" showInputMessage="1" showErrorMessage="1" sqref="O9:O38" xr:uid="{2A10DFB4-9CF7-4C8B-B945-51E5396E3F95}">
      <formula1>"Cash,In Kind,Combination of both Cash &amp; In Kind (explanation is provided under Additional Explanation),TBD"</formula1>
    </dataValidation>
  </dataValidations>
  <printOptions horizontalCentered="1"/>
  <pageMargins left="0.5" right="0.5" top="0.25" bottom="0.25" header="0.5" footer="0.5"/>
  <pageSetup scale="53" orientation="landscape" horizontalDpi="300" verticalDpi="300" r:id="rId1"/>
  <headerFooter alignWithMargins="0"/>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BDE99-3E61-45DF-8594-9AFF67945AE5}">
  <sheetPr>
    <tabColor theme="0"/>
    <pageSetUpPr fitToPage="1"/>
  </sheetPr>
  <dimension ref="A1:Q47"/>
  <sheetViews>
    <sheetView showGridLines="0" zoomScale="80" zoomScaleNormal="80" workbookViewId="0">
      <selection activeCell="A3" sqref="A3"/>
    </sheetView>
  </sheetViews>
  <sheetFormatPr defaultColWidth="9.42578125" defaultRowHeight="13.5"/>
  <cols>
    <col min="1" max="1" width="30.7109375" style="132" customWidth="1"/>
    <col min="2" max="3" width="17.7109375" style="132" customWidth="1"/>
    <col min="4" max="4" width="17.7109375" style="183" customWidth="1"/>
    <col min="5" max="8" width="17.7109375" style="307" customWidth="1"/>
    <col min="9" max="9" width="17.7109375" style="309" customWidth="1"/>
    <col min="10" max="11" width="50.7109375" style="132" customWidth="1"/>
    <col min="12" max="12" width="30.7109375" style="132" customWidth="1"/>
    <col min="13" max="17" width="17.7109375" style="132" customWidth="1"/>
    <col min="18" max="16384" width="9.42578125" style="132"/>
  </cols>
  <sheetData>
    <row r="1" spans="1:17" s="259" customFormat="1" ht="12.75" customHeight="1">
      <c r="A1" s="792"/>
      <c r="B1" s="792"/>
      <c r="C1" s="792"/>
      <c r="D1" s="257"/>
      <c r="E1" s="257"/>
      <c r="F1" s="257"/>
      <c r="G1" s="257"/>
      <c r="H1" s="257"/>
      <c r="I1" s="740"/>
      <c r="J1" s="258"/>
      <c r="K1" s="258"/>
      <c r="L1" s="258"/>
    </row>
    <row r="2" spans="1:17" s="260" customFormat="1" ht="24.6" customHeight="1" thickBot="1">
      <c r="A2" s="786" t="s">
        <v>21</v>
      </c>
      <c r="B2" s="786"/>
      <c r="C2" s="786"/>
      <c r="D2" s="786"/>
      <c r="E2" s="786"/>
      <c r="F2" s="786"/>
      <c r="G2" s="786"/>
      <c r="H2" s="786"/>
      <c r="I2" s="786"/>
      <c r="J2" s="786"/>
      <c r="K2" s="786"/>
      <c r="L2" s="786"/>
      <c r="M2" s="786"/>
      <c r="N2" s="786"/>
      <c r="O2" s="786"/>
      <c r="P2" s="786"/>
      <c r="Q2" s="786"/>
    </row>
    <row r="3" spans="1:17" ht="225.2" customHeight="1" thickBot="1">
      <c r="A3" s="787" t="s">
        <v>183</v>
      </c>
      <c r="B3" s="788"/>
      <c r="C3" s="788"/>
      <c r="D3" s="788"/>
      <c r="E3" s="788"/>
      <c r="F3" s="788"/>
      <c r="G3" s="788"/>
      <c r="H3" s="788"/>
      <c r="I3" s="788"/>
      <c r="J3" s="788"/>
      <c r="K3" s="788"/>
      <c r="L3" s="788"/>
      <c r="M3" s="788"/>
      <c r="N3" s="788"/>
      <c r="O3" s="788"/>
      <c r="P3" s="788"/>
      <c r="Q3" s="789"/>
    </row>
    <row r="4" spans="1:17" ht="8.85" customHeight="1" thickBot="1">
      <c r="A4" s="535"/>
      <c r="B4" s="535"/>
      <c r="C4" s="535"/>
      <c r="D4" s="535"/>
      <c r="E4" s="535"/>
      <c r="F4" s="535"/>
      <c r="G4" s="535"/>
      <c r="H4" s="535"/>
      <c r="I4" s="535"/>
      <c r="J4" s="535"/>
      <c r="K4" s="535"/>
      <c r="L4" s="535"/>
      <c r="M4" s="535"/>
      <c r="N4" s="535"/>
      <c r="O4" s="535"/>
      <c r="P4" s="535"/>
      <c r="Q4" s="535"/>
    </row>
    <row r="5" spans="1:17" ht="28.15" customHeight="1" thickBot="1">
      <c r="A5" s="134"/>
      <c r="B5" s="134"/>
      <c r="C5" s="135"/>
      <c r="D5" s="136"/>
      <c r="E5" s="261"/>
      <c r="F5" s="261"/>
      <c r="G5" s="261"/>
      <c r="H5" s="261"/>
      <c r="I5" s="262"/>
      <c r="M5" s="779" t="s">
        <v>184</v>
      </c>
      <c r="N5" s="780"/>
      <c r="O5" s="780"/>
      <c r="P5" s="780"/>
      <c r="Q5" s="781"/>
    </row>
    <row r="6" spans="1:17" s="145" customFormat="1" ht="119.1" customHeight="1" thickBot="1">
      <c r="A6" s="53" t="s">
        <v>81</v>
      </c>
      <c r="B6" s="53" t="s">
        <v>82</v>
      </c>
      <c r="C6" s="15" t="s">
        <v>83</v>
      </c>
      <c r="D6" s="54" t="s">
        <v>103</v>
      </c>
      <c r="E6" s="192" t="s">
        <v>104</v>
      </c>
      <c r="F6" s="193" t="s">
        <v>86</v>
      </c>
      <c r="G6" s="140" t="s">
        <v>87</v>
      </c>
      <c r="H6" s="142" t="s">
        <v>88</v>
      </c>
      <c r="I6" s="60" t="s">
        <v>56</v>
      </c>
      <c r="J6" s="423" t="s">
        <v>57</v>
      </c>
      <c r="K6" s="424" t="s">
        <v>89</v>
      </c>
      <c r="L6" s="424" t="s">
        <v>59</v>
      </c>
      <c r="M6" s="566" t="s">
        <v>60</v>
      </c>
      <c r="N6" s="565" t="s">
        <v>61</v>
      </c>
      <c r="O6" s="565" t="s">
        <v>62</v>
      </c>
      <c r="P6" s="565" t="s">
        <v>63</v>
      </c>
      <c r="Q6" s="567" t="s">
        <v>64</v>
      </c>
    </row>
    <row r="7" spans="1:17" s="145" customFormat="1" ht="188.1" customHeight="1">
      <c r="A7" s="198" t="s">
        <v>185</v>
      </c>
      <c r="B7" s="443" t="s">
        <v>107</v>
      </c>
      <c r="C7" s="266">
        <v>2000</v>
      </c>
      <c r="D7" s="444">
        <v>5</v>
      </c>
      <c r="E7" s="445">
        <f>Table3267311[[#This Row],[Unit Costs]]*Table3267311[[#This Row],[Number of Units]]</f>
        <v>10000</v>
      </c>
      <c r="F7" s="202" t="s">
        <v>71</v>
      </c>
      <c r="G7" s="268">
        <v>0</v>
      </c>
      <c r="H7" s="266">
        <f>Table3267311[[#This Row],[% Allocable for the Administration of the Grant 
(Cap of 2% of Total Grant) (If applicable)]]*Table3267311[[#This Row],[Total Cost             ]]</f>
        <v>0</v>
      </c>
      <c r="I7" s="204" t="s">
        <v>68</v>
      </c>
      <c r="J7" s="446" t="s">
        <v>186</v>
      </c>
      <c r="K7" s="446" t="s">
        <v>187</v>
      </c>
      <c r="L7" s="206"/>
      <c r="M7" s="592" t="s">
        <v>71</v>
      </c>
      <c r="N7" s="718">
        <v>0</v>
      </c>
      <c r="O7" s="679"/>
      <c r="P7" s="679"/>
      <c r="Q7" s="593"/>
    </row>
    <row r="8" spans="1:17" s="145" customFormat="1" ht="204" customHeight="1" thickBot="1">
      <c r="A8" s="326" t="s">
        <v>188</v>
      </c>
      <c r="B8" s="447" t="s">
        <v>107</v>
      </c>
      <c r="C8" s="74">
        <v>46500</v>
      </c>
      <c r="D8" s="448">
        <v>8</v>
      </c>
      <c r="E8" s="449">
        <f>Table3267311[[#This Row],[Unit Costs]]*Table3267311[[#This Row],[Number of Units]]</f>
        <v>372000</v>
      </c>
      <c r="F8" s="211" t="s">
        <v>71</v>
      </c>
      <c r="G8" s="392">
        <v>0</v>
      </c>
      <c r="H8" s="211">
        <f>Table3267311[[#This Row],[% Allocable for the Administration of the Grant 
(Cap of 2% of Total Grant) (If applicable)]]*Table3267311[[#This Row],[Total Cost             ]]</f>
        <v>0</v>
      </c>
      <c r="I8" s="393" t="s">
        <v>68</v>
      </c>
      <c r="J8" s="450" t="s">
        <v>189</v>
      </c>
      <c r="K8" s="451" t="s">
        <v>190</v>
      </c>
      <c r="L8" s="158"/>
      <c r="M8" s="594" t="s">
        <v>71</v>
      </c>
      <c r="N8" s="74">
        <v>0</v>
      </c>
      <c r="O8" s="680"/>
      <c r="P8" s="681"/>
      <c r="Q8" s="680"/>
    </row>
    <row r="9" spans="1:17" ht="15" customHeight="1">
      <c r="A9" s="364"/>
      <c r="B9" s="365"/>
      <c r="C9" s="366"/>
      <c r="D9" s="367"/>
      <c r="E9" s="368">
        <f>Table3267311[[#This Row],[Unit Costs]]*Table3267311[[#This Row],[Number of Units]]</f>
        <v>0</v>
      </c>
      <c r="F9" s="85"/>
      <c r="G9" s="431"/>
      <c r="H9" s="368">
        <f>Table3267311[[#This Row],[% Allocable for the Administration of the Grant 
(Cap of 2% of Total Grant) (If applicable)]]*Table3267311[[#This Row],[Total Cost             ]]</f>
        <v>0</v>
      </c>
      <c r="I9" s="216"/>
      <c r="J9" s="397"/>
      <c r="K9" s="374"/>
      <c r="L9" s="374"/>
      <c r="M9" s="691"/>
      <c r="N9" s="584">
        <v>0</v>
      </c>
      <c r="O9" s="730"/>
      <c r="P9" s="588"/>
      <c r="Q9" s="588"/>
    </row>
    <row r="10" spans="1:17" ht="15" customHeight="1">
      <c r="A10" s="375"/>
      <c r="B10" s="376"/>
      <c r="C10" s="399"/>
      <c r="D10" s="435"/>
      <c r="E10" s="103">
        <f>Table3267311[[#This Row],[Unit Costs]]*Table3267311[[#This Row],[Number of Units]]</f>
        <v>0</v>
      </c>
      <c r="F10" s="98"/>
      <c r="G10" s="436"/>
      <c r="H10" s="103">
        <f>Table3267311[[#This Row],[% Allocable for the Administration of the Grant 
(Cap of 2% of Total Grant) (If applicable)]]*Table3267311[[#This Row],[Total Cost             ]]</f>
        <v>0</v>
      </c>
      <c r="I10" s="410"/>
      <c r="J10" s="378"/>
      <c r="K10" s="374"/>
      <c r="L10" s="453"/>
      <c r="M10" s="675"/>
      <c r="N10" s="582">
        <v>0</v>
      </c>
      <c r="O10" s="730"/>
      <c r="P10" s="585"/>
      <c r="Q10" s="585"/>
    </row>
    <row r="11" spans="1:17" ht="15" customHeight="1">
      <c r="A11" s="377"/>
      <c r="B11" s="365"/>
      <c r="C11" s="399"/>
      <c r="D11" s="435"/>
      <c r="E11" s="103">
        <f>Table3267311[[#This Row],[Unit Costs]]*Table3267311[[#This Row],[Number of Units]]</f>
        <v>0</v>
      </c>
      <c r="F11" s="98"/>
      <c r="G11" s="386"/>
      <c r="H11" s="103">
        <f>Table3267311[[#This Row],[% Allocable for the Administration of the Grant 
(Cap of 2% of Total Grant) (If applicable)]]*Table3267311[[#This Row],[Total Cost             ]]</f>
        <v>0</v>
      </c>
      <c r="I11" s="410"/>
      <c r="J11" s="454"/>
      <c r="K11" s="382"/>
      <c r="L11" s="453"/>
      <c r="M11" s="675"/>
      <c r="N11" s="582">
        <v>0</v>
      </c>
      <c r="O11" s="730"/>
      <c r="P11" s="585"/>
      <c r="Q11" s="585"/>
    </row>
    <row r="12" spans="1:17" ht="15" customHeight="1">
      <c r="A12" s="375"/>
      <c r="B12" s="376"/>
      <c r="C12" s="399"/>
      <c r="D12" s="435"/>
      <c r="E12" s="103">
        <f>Table3267311[[#This Row],[Unit Costs]]*Table3267311[[#This Row],[Number of Units]]</f>
        <v>0</v>
      </c>
      <c r="F12" s="98"/>
      <c r="G12" s="436"/>
      <c r="H12" s="103">
        <f>Table3267311[[#This Row],[% Allocable for the Administration of the Grant 
(Cap of 2% of Total Grant) (If applicable)]]*Table3267311[[#This Row],[Total Cost             ]]</f>
        <v>0</v>
      </c>
      <c r="I12" s="410"/>
      <c r="J12" s="455"/>
      <c r="K12" s="374"/>
      <c r="L12" s="453"/>
      <c r="M12" s="675"/>
      <c r="N12" s="582">
        <v>0</v>
      </c>
      <c r="O12" s="730"/>
      <c r="P12" s="585"/>
      <c r="Q12" s="585"/>
    </row>
    <row r="13" spans="1:17" ht="15" customHeight="1">
      <c r="A13" s="83"/>
      <c r="B13" s="376"/>
      <c r="C13" s="399"/>
      <c r="D13" s="435"/>
      <c r="E13" s="103">
        <f>Table3267311[[#This Row],[Unit Costs]]*Table3267311[[#This Row],[Number of Units]]</f>
        <v>0</v>
      </c>
      <c r="F13" s="98"/>
      <c r="G13" s="386"/>
      <c r="H13" s="103">
        <f>Table3267311[[#This Row],[% Allocable for the Administration of the Grant 
(Cap of 2% of Total Grant) (If applicable)]]*Table3267311[[#This Row],[Total Cost             ]]</f>
        <v>0</v>
      </c>
      <c r="I13" s="410"/>
      <c r="J13" s="455"/>
      <c r="K13" s="374"/>
      <c r="L13" s="453"/>
      <c r="M13" s="675"/>
      <c r="N13" s="582">
        <v>0</v>
      </c>
      <c r="O13" s="730"/>
      <c r="P13" s="585"/>
      <c r="Q13" s="585"/>
    </row>
    <row r="14" spans="1:17" ht="15" customHeight="1">
      <c r="A14" s="375"/>
      <c r="B14" s="376"/>
      <c r="C14" s="399"/>
      <c r="D14" s="400"/>
      <c r="E14" s="86">
        <f>Table3267311[[#This Row],[Unit Costs]]*Table3267311[[#This Row],[Number of Units]]</f>
        <v>0</v>
      </c>
      <c r="F14" s="177"/>
      <c r="G14" s="436"/>
      <c r="H14" s="103">
        <f>Table3267311[[#This Row],[% Allocable for the Administration of the Grant 
(Cap of 2% of Total Grant) (If applicable)]]*Table3267311[[#This Row],[Total Cost             ]]</f>
        <v>0</v>
      </c>
      <c r="I14" s="410"/>
      <c r="J14" s="455"/>
      <c r="K14" s="455"/>
      <c r="L14" s="453"/>
      <c r="M14" s="675"/>
      <c r="N14" s="582">
        <v>0</v>
      </c>
      <c r="O14" s="730"/>
      <c r="P14" s="585"/>
      <c r="Q14" s="585"/>
    </row>
    <row r="15" spans="1:17" ht="15" customHeight="1">
      <c r="A15" s="375"/>
      <c r="B15" s="376"/>
      <c r="C15" s="399"/>
      <c r="D15" s="400"/>
      <c r="E15" s="86">
        <f>Table3267311[[#This Row],[Unit Costs]]*Table3267311[[#This Row],[Number of Units]]</f>
        <v>0</v>
      </c>
      <c r="F15" s="177"/>
      <c r="G15" s="436"/>
      <c r="H15" s="103">
        <f>Table3267311[[#This Row],[% Allocable for the Administration of the Grant 
(Cap of 2% of Total Grant) (If applicable)]]*Table3267311[[#This Row],[Total Cost             ]]</f>
        <v>0</v>
      </c>
      <c r="I15" s="410"/>
      <c r="J15" s="455"/>
      <c r="K15" s="381"/>
      <c r="L15" s="453"/>
      <c r="M15" s="675"/>
      <c r="N15" s="582">
        <v>0</v>
      </c>
      <c r="O15" s="730"/>
      <c r="P15" s="585"/>
      <c r="Q15" s="585"/>
    </row>
    <row r="16" spans="1:17" ht="15" customHeight="1">
      <c r="A16" s="375"/>
      <c r="B16" s="376"/>
      <c r="C16" s="399"/>
      <c r="D16" s="400"/>
      <c r="E16" s="86">
        <f>Table3267311[[#This Row],[Unit Costs]]*Table3267311[[#This Row],[Number of Units]]</f>
        <v>0</v>
      </c>
      <c r="F16" s="177"/>
      <c r="G16" s="436"/>
      <c r="H16" s="103">
        <f>Table3267311[[#This Row],[% Allocable for the Administration of the Grant 
(Cap of 2% of Total Grant) (If applicable)]]*Table3267311[[#This Row],[Total Cost             ]]</f>
        <v>0</v>
      </c>
      <c r="I16" s="410"/>
      <c r="J16" s="455"/>
      <c r="K16" s="381"/>
      <c r="L16" s="453"/>
      <c r="M16" s="675"/>
      <c r="N16" s="582">
        <v>0</v>
      </c>
      <c r="O16" s="730"/>
      <c r="P16" s="585"/>
      <c r="Q16" s="585"/>
    </row>
    <row r="17" spans="1:17" ht="15" customHeight="1">
      <c r="A17" s="375"/>
      <c r="B17" s="376"/>
      <c r="C17" s="399"/>
      <c r="D17" s="400"/>
      <c r="E17" s="86">
        <f>Table3267311[[#This Row],[Unit Costs]]*Table3267311[[#This Row],[Number of Units]]</f>
        <v>0</v>
      </c>
      <c r="F17" s="98"/>
      <c r="G17" s="436"/>
      <c r="H17" s="103">
        <f>Table3267311[[#This Row],[% Allocable for the Administration of the Grant 
(Cap of 2% of Total Grant) (If applicable)]]*Table3267311[[#This Row],[Total Cost             ]]</f>
        <v>0</v>
      </c>
      <c r="I17" s="410"/>
      <c r="J17" s="455"/>
      <c r="K17" s="382"/>
      <c r="L17" s="453"/>
      <c r="M17" s="675"/>
      <c r="N17" s="582">
        <v>0</v>
      </c>
      <c r="O17" s="730"/>
      <c r="P17" s="585"/>
      <c r="Q17" s="585"/>
    </row>
    <row r="18" spans="1:17" ht="15" customHeight="1">
      <c r="A18" s="375"/>
      <c r="B18" s="376"/>
      <c r="C18" s="399"/>
      <c r="D18" s="435"/>
      <c r="E18" s="103">
        <f>Table3267311[[#This Row],[Unit Costs]]*Table3267311[[#This Row],[Number of Units]]</f>
        <v>0</v>
      </c>
      <c r="F18" s="177"/>
      <c r="G18" s="436"/>
      <c r="H18" s="103">
        <f>Table3267311[[#This Row],[% Allocable for the Administration of the Grant 
(Cap of 2% of Total Grant) (If applicable)]]*Table3267311[[#This Row],[Total Cost             ]]</f>
        <v>0</v>
      </c>
      <c r="I18" s="410"/>
      <c r="J18" s="455"/>
      <c r="K18" s="374"/>
      <c r="L18" s="453"/>
      <c r="M18" s="675"/>
      <c r="N18" s="582">
        <v>0</v>
      </c>
      <c r="O18" s="730"/>
      <c r="P18" s="585"/>
      <c r="Q18" s="585"/>
    </row>
    <row r="19" spans="1:17" ht="15" customHeight="1">
      <c r="A19" s="375"/>
      <c r="B19" s="376"/>
      <c r="C19" s="399"/>
      <c r="D19" s="435"/>
      <c r="E19" s="103">
        <f>Table3267311[[#This Row],[Unit Costs]]*Table3267311[[#This Row],[Number of Units]]</f>
        <v>0</v>
      </c>
      <c r="F19" s="177"/>
      <c r="G19" s="436"/>
      <c r="H19" s="103">
        <f>Table3267311[[#This Row],[% Allocable for the Administration of the Grant 
(Cap of 2% of Total Grant) (If applicable)]]*Table3267311[[#This Row],[Total Cost             ]]</f>
        <v>0</v>
      </c>
      <c r="I19" s="410"/>
      <c r="J19" s="455"/>
      <c r="K19" s="382"/>
      <c r="L19" s="453"/>
      <c r="M19" s="675"/>
      <c r="N19" s="582">
        <v>0</v>
      </c>
      <c r="O19" s="730"/>
      <c r="P19" s="585"/>
      <c r="Q19" s="585"/>
    </row>
    <row r="20" spans="1:17" ht="15" customHeight="1">
      <c r="A20" s="437"/>
      <c r="B20" s="440"/>
      <c r="C20" s="413"/>
      <c r="D20" s="414"/>
      <c r="E20" s="103">
        <f>Table3267311[[#This Row],[Unit Costs]]*Table3267311[[#This Row],[Number of Units]]</f>
        <v>0</v>
      </c>
      <c r="F20" s="177"/>
      <c r="G20" s="436"/>
      <c r="H20" s="103">
        <f>Table3267311[[#This Row],[% Allocable for the Administration of the Grant 
(Cap of 2% of Total Grant) (If applicable)]]*Table3267311[[#This Row],[Total Cost             ]]</f>
        <v>0</v>
      </c>
      <c r="I20" s="410"/>
      <c r="J20" s="456"/>
      <c r="K20" s="420"/>
      <c r="L20" s="453"/>
      <c r="M20" s="675"/>
      <c r="N20" s="582">
        <v>0</v>
      </c>
      <c r="O20" s="730"/>
      <c r="P20" s="585"/>
      <c r="Q20" s="585"/>
    </row>
    <row r="21" spans="1:17" ht="15" customHeight="1">
      <c r="A21" s="437"/>
      <c r="B21" s="440"/>
      <c r="C21" s="413"/>
      <c r="D21" s="414"/>
      <c r="E21" s="86">
        <f>Table3267311[[#This Row],[Unit Costs]]*Table3267311[[#This Row],[Number of Units]]</f>
        <v>0</v>
      </c>
      <c r="F21" s="177"/>
      <c r="G21" s="436"/>
      <c r="H21" s="86">
        <f>Table3267311[[#This Row],[% Allocable for the Administration of the Grant 
(Cap of 2% of Total Grant) (If applicable)]]*Table3267311[[#This Row],[Total Cost             ]]</f>
        <v>0</v>
      </c>
      <c r="I21" s="410"/>
      <c r="J21" s="456"/>
      <c r="K21" s="420"/>
      <c r="L21" s="457"/>
      <c r="M21" s="675"/>
      <c r="N21" s="582">
        <v>0</v>
      </c>
      <c r="O21" s="730"/>
      <c r="P21" s="585"/>
      <c r="Q21" s="585"/>
    </row>
    <row r="22" spans="1:17" ht="15" customHeight="1">
      <c r="A22" s="437"/>
      <c r="B22" s="440"/>
      <c r="C22" s="413"/>
      <c r="D22" s="414"/>
      <c r="E22" s="86">
        <f>Table3267311[[#This Row],[Unit Costs]]*Table3267311[[#This Row],[Number of Units]]</f>
        <v>0</v>
      </c>
      <c r="F22" s="177"/>
      <c r="G22" s="436"/>
      <c r="H22" s="86">
        <f>Table3267311[[#This Row],[% Allocable for the Administration of the Grant 
(Cap of 2% of Total Grant) (If applicable)]]*Table3267311[[#This Row],[Total Cost             ]]</f>
        <v>0</v>
      </c>
      <c r="I22" s="410"/>
      <c r="J22" s="456"/>
      <c r="K22" s="420"/>
      <c r="L22" s="457"/>
      <c r="M22" s="675"/>
      <c r="N22" s="582">
        <v>0</v>
      </c>
      <c r="O22" s="730"/>
      <c r="P22" s="585"/>
      <c r="Q22" s="585"/>
    </row>
    <row r="23" spans="1:17" ht="15" customHeight="1">
      <c r="A23" s="437"/>
      <c r="B23" s="440"/>
      <c r="C23" s="413"/>
      <c r="D23" s="414"/>
      <c r="E23" s="86">
        <f>Table3267311[[#This Row],[Unit Costs]]*Table3267311[[#This Row],[Number of Units]]</f>
        <v>0</v>
      </c>
      <c r="F23" s="177"/>
      <c r="G23" s="436"/>
      <c r="H23" s="86">
        <f>Table3267311[[#This Row],[% Allocable for the Administration of the Grant 
(Cap of 2% of Total Grant) (If applicable)]]*Table3267311[[#This Row],[Total Cost             ]]</f>
        <v>0</v>
      </c>
      <c r="I23" s="410"/>
      <c r="J23" s="456"/>
      <c r="K23" s="420"/>
      <c r="L23" s="457"/>
      <c r="M23" s="675"/>
      <c r="N23" s="582">
        <v>0</v>
      </c>
      <c r="O23" s="730"/>
      <c r="P23" s="585"/>
      <c r="Q23" s="585"/>
    </row>
    <row r="24" spans="1:17" ht="15" customHeight="1">
      <c r="A24" s="437"/>
      <c r="B24" s="440"/>
      <c r="C24" s="413"/>
      <c r="D24" s="414"/>
      <c r="E24" s="86">
        <f>Table3267311[[#This Row],[Unit Costs]]*Table3267311[[#This Row],[Number of Units]]</f>
        <v>0</v>
      </c>
      <c r="F24" s="177"/>
      <c r="G24" s="436"/>
      <c r="H24" s="86">
        <f>Table3267311[[#This Row],[% Allocable for the Administration of the Grant 
(Cap of 2% of Total Grant) (If applicable)]]*Table3267311[[#This Row],[Total Cost             ]]</f>
        <v>0</v>
      </c>
      <c r="I24" s="410"/>
      <c r="J24" s="456"/>
      <c r="K24" s="420"/>
      <c r="L24" s="457"/>
      <c r="M24" s="675"/>
      <c r="N24" s="582">
        <v>0</v>
      </c>
      <c r="O24" s="730"/>
      <c r="P24" s="585"/>
      <c r="Q24" s="585"/>
    </row>
    <row r="25" spans="1:17" ht="15" customHeight="1">
      <c r="A25" s="437"/>
      <c r="B25" s="440"/>
      <c r="C25" s="413"/>
      <c r="D25" s="414"/>
      <c r="E25" s="86">
        <f>Table3267311[[#This Row],[Unit Costs]]*Table3267311[[#This Row],[Number of Units]]</f>
        <v>0</v>
      </c>
      <c r="F25" s="177"/>
      <c r="G25" s="436"/>
      <c r="H25" s="86">
        <f>Table3267311[[#This Row],[% Allocable for the Administration of the Grant 
(Cap of 2% of Total Grant) (If applicable)]]*Table3267311[[#This Row],[Total Cost             ]]</f>
        <v>0</v>
      </c>
      <c r="I25" s="410"/>
      <c r="J25" s="456"/>
      <c r="K25" s="420"/>
      <c r="L25" s="457"/>
      <c r="M25" s="675"/>
      <c r="N25" s="582">
        <v>0</v>
      </c>
      <c r="O25" s="730"/>
      <c r="P25" s="585"/>
      <c r="Q25" s="585"/>
    </row>
    <row r="26" spans="1:17" ht="15" customHeight="1">
      <c r="A26" s="437"/>
      <c r="B26" s="440"/>
      <c r="C26" s="413"/>
      <c r="D26" s="414"/>
      <c r="E26" s="86">
        <f>Table3267311[[#This Row],[Unit Costs]]*Table3267311[[#This Row],[Number of Units]]</f>
        <v>0</v>
      </c>
      <c r="F26" s="177"/>
      <c r="G26" s="436"/>
      <c r="H26" s="86">
        <f>Table3267311[[#This Row],[% Allocable for the Administration of the Grant 
(Cap of 2% of Total Grant) (If applicable)]]*Table3267311[[#This Row],[Total Cost             ]]</f>
        <v>0</v>
      </c>
      <c r="I26" s="410"/>
      <c r="J26" s="456"/>
      <c r="K26" s="420"/>
      <c r="L26" s="457"/>
      <c r="M26" s="675"/>
      <c r="N26" s="582">
        <v>0</v>
      </c>
      <c r="O26" s="730"/>
      <c r="P26" s="585"/>
      <c r="Q26" s="585"/>
    </row>
    <row r="27" spans="1:17" ht="15" customHeight="1">
      <c r="A27" s="437"/>
      <c r="B27" s="440"/>
      <c r="C27" s="413"/>
      <c r="D27" s="414"/>
      <c r="E27" s="86">
        <f>Table3267311[[#This Row],[Unit Costs]]*Table3267311[[#This Row],[Number of Units]]</f>
        <v>0</v>
      </c>
      <c r="F27" s="177"/>
      <c r="G27" s="436"/>
      <c r="H27" s="86">
        <f>Table3267311[[#This Row],[% Allocable for the Administration of the Grant 
(Cap of 2% of Total Grant) (If applicable)]]*Table3267311[[#This Row],[Total Cost             ]]</f>
        <v>0</v>
      </c>
      <c r="I27" s="410"/>
      <c r="J27" s="456"/>
      <c r="K27" s="420"/>
      <c r="L27" s="457"/>
      <c r="M27" s="675"/>
      <c r="N27" s="582">
        <v>0</v>
      </c>
      <c r="O27" s="730"/>
      <c r="P27" s="585"/>
      <c r="Q27" s="585"/>
    </row>
    <row r="28" spans="1:17" ht="15" customHeight="1">
      <c r="A28" s="437"/>
      <c r="B28" s="440"/>
      <c r="C28" s="413"/>
      <c r="D28" s="414"/>
      <c r="E28" s="86">
        <f>Table3267311[[#This Row],[Unit Costs]]*Table3267311[[#This Row],[Number of Units]]</f>
        <v>0</v>
      </c>
      <c r="F28" s="177"/>
      <c r="G28" s="436"/>
      <c r="H28" s="86">
        <f>Table3267311[[#This Row],[% Allocable for the Administration of the Grant 
(Cap of 2% of Total Grant) (If applicable)]]*Table3267311[[#This Row],[Total Cost             ]]</f>
        <v>0</v>
      </c>
      <c r="I28" s="410"/>
      <c r="J28" s="456"/>
      <c r="K28" s="420"/>
      <c r="L28" s="457"/>
      <c r="M28" s="675"/>
      <c r="N28" s="582">
        <v>0</v>
      </c>
      <c r="O28" s="730"/>
      <c r="P28" s="585"/>
      <c r="Q28" s="585"/>
    </row>
    <row r="29" spans="1:17" ht="15" customHeight="1">
      <c r="A29" s="437"/>
      <c r="B29" s="440"/>
      <c r="C29" s="413"/>
      <c r="D29" s="414"/>
      <c r="E29" s="86">
        <f>Table3267311[[#This Row],[Unit Costs]]*Table3267311[[#This Row],[Number of Units]]</f>
        <v>0</v>
      </c>
      <c r="F29" s="177"/>
      <c r="G29" s="436"/>
      <c r="H29" s="86">
        <f>Table3267311[[#This Row],[% Allocable for the Administration of the Grant 
(Cap of 2% of Total Grant) (If applicable)]]*Table3267311[[#This Row],[Total Cost             ]]</f>
        <v>0</v>
      </c>
      <c r="I29" s="410"/>
      <c r="J29" s="456"/>
      <c r="K29" s="420"/>
      <c r="L29" s="457"/>
      <c r="M29" s="675"/>
      <c r="N29" s="582">
        <v>0</v>
      </c>
      <c r="O29" s="730"/>
      <c r="P29" s="585"/>
      <c r="Q29" s="585"/>
    </row>
    <row r="30" spans="1:17" ht="15" customHeight="1">
      <c r="A30" s="437"/>
      <c r="B30" s="440"/>
      <c r="C30" s="413"/>
      <c r="D30" s="414"/>
      <c r="E30" s="86">
        <f>Table3267311[[#This Row],[Unit Costs]]*Table3267311[[#This Row],[Number of Units]]</f>
        <v>0</v>
      </c>
      <c r="F30" s="177"/>
      <c r="G30" s="436"/>
      <c r="H30" s="86">
        <f>Table3267311[[#This Row],[% Allocable for the Administration of the Grant 
(Cap of 2% of Total Grant) (If applicable)]]*Table3267311[[#This Row],[Total Cost             ]]</f>
        <v>0</v>
      </c>
      <c r="I30" s="410"/>
      <c r="J30" s="456"/>
      <c r="K30" s="420"/>
      <c r="L30" s="457"/>
      <c r="M30" s="675"/>
      <c r="N30" s="582">
        <v>0</v>
      </c>
      <c r="O30" s="730"/>
      <c r="P30" s="585"/>
      <c r="Q30" s="585"/>
    </row>
    <row r="31" spans="1:17" ht="15" customHeight="1">
      <c r="A31" s="437"/>
      <c r="B31" s="440"/>
      <c r="C31" s="413"/>
      <c r="D31" s="414"/>
      <c r="E31" s="86">
        <f>Table3267311[[#This Row],[Unit Costs]]*Table3267311[[#This Row],[Number of Units]]</f>
        <v>0</v>
      </c>
      <c r="F31" s="177"/>
      <c r="G31" s="436"/>
      <c r="H31" s="86">
        <f>Table3267311[[#This Row],[% Allocable for the Administration of the Grant 
(Cap of 2% of Total Grant) (If applicable)]]*Table3267311[[#This Row],[Total Cost             ]]</f>
        <v>0</v>
      </c>
      <c r="I31" s="410"/>
      <c r="J31" s="456"/>
      <c r="K31" s="420"/>
      <c r="L31" s="457"/>
      <c r="M31" s="675"/>
      <c r="N31" s="582">
        <v>0</v>
      </c>
      <c r="O31" s="730"/>
      <c r="P31" s="585"/>
      <c r="Q31" s="585"/>
    </row>
    <row r="32" spans="1:17" ht="15" customHeight="1">
      <c r="A32" s="437"/>
      <c r="B32" s="440"/>
      <c r="C32" s="413"/>
      <c r="D32" s="414"/>
      <c r="E32" s="86">
        <f>Table3267311[[#This Row],[Unit Costs]]*Table3267311[[#This Row],[Number of Units]]</f>
        <v>0</v>
      </c>
      <c r="F32" s="177"/>
      <c r="G32" s="436"/>
      <c r="H32" s="86">
        <f>Table3267311[[#This Row],[% Allocable for the Administration of the Grant 
(Cap of 2% of Total Grant) (If applicable)]]*Table3267311[[#This Row],[Total Cost             ]]</f>
        <v>0</v>
      </c>
      <c r="I32" s="410"/>
      <c r="J32" s="456"/>
      <c r="K32" s="420"/>
      <c r="L32" s="457"/>
      <c r="M32" s="675"/>
      <c r="N32" s="582">
        <v>0</v>
      </c>
      <c r="O32" s="730"/>
      <c r="P32" s="585"/>
      <c r="Q32" s="585"/>
    </row>
    <row r="33" spans="1:17" ht="15" customHeight="1">
      <c r="A33" s="437"/>
      <c r="B33" s="440"/>
      <c r="C33" s="413"/>
      <c r="D33" s="414"/>
      <c r="E33" s="86">
        <f>Table3267311[[#This Row],[Unit Costs]]*Table3267311[[#This Row],[Number of Units]]</f>
        <v>0</v>
      </c>
      <c r="F33" s="177"/>
      <c r="G33" s="436"/>
      <c r="H33" s="86">
        <f>Table3267311[[#This Row],[% Allocable for the Administration of the Grant 
(Cap of 2% of Total Grant) (If applicable)]]*Table3267311[[#This Row],[Total Cost             ]]</f>
        <v>0</v>
      </c>
      <c r="I33" s="410"/>
      <c r="J33" s="456"/>
      <c r="K33" s="420"/>
      <c r="L33" s="457"/>
      <c r="M33" s="675"/>
      <c r="N33" s="582">
        <v>0</v>
      </c>
      <c r="O33" s="730"/>
      <c r="P33" s="585"/>
      <c r="Q33" s="585"/>
    </row>
    <row r="34" spans="1:17" ht="15" customHeight="1">
      <c r="A34" s="437"/>
      <c r="B34" s="440"/>
      <c r="C34" s="413"/>
      <c r="D34" s="414"/>
      <c r="E34" s="86">
        <f>Table3267311[[#This Row],[Unit Costs]]*Table3267311[[#This Row],[Number of Units]]</f>
        <v>0</v>
      </c>
      <c r="F34" s="177"/>
      <c r="G34" s="436"/>
      <c r="H34" s="86">
        <f>Table3267311[[#This Row],[% Allocable for the Administration of the Grant 
(Cap of 2% of Total Grant) (If applicable)]]*Table3267311[[#This Row],[Total Cost             ]]</f>
        <v>0</v>
      </c>
      <c r="I34" s="410"/>
      <c r="J34" s="456"/>
      <c r="K34" s="420"/>
      <c r="L34" s="457"/>
      <c r="M34" s="675"/>
      <c r="N34" s="582">
        <v>0</v>
      </c>
      <c r="O34" s="730"/>
      <c r="P34" s="585"/>
      <c r="Q34" s="585"/>
    </row>
    <row r="35" spans="1:17" ht="15" customHeight="1">
      <c r="A35" s="437"/>
      <c r="B35" s="440"/>
      <c r="C35" s="413"/>
      <c r="D35" s="414"/>
      <c r="E35" s="86">
        <f>Table3267311[[#This Row],[Unit Costs]]*Table3267311[[#This Row],[Number of Units]]</f>
        <v>0</v>
      </c>
      <c r="F35" s="177"/>
      <c r="G35" s="436"/>
      <c r="H35" s="86">
        <f>Table3267311[[#This Row],[% Allocable for the Administration of the Grant 
(Cap of 2% of Total Grant) (If applicable)]]*Table3267311[[#This Row],[Total Cost             ]]</f>
        <v>0</v>
      </c>
      <c r="I35" s="410"/>
      <c r="J35" s="456"/>
      <c r="K35" s="420"/>
      <c r="L35" s="457"/>
      <c r="M35" s="675"/>
      <c r="N35" s="582">
        <v>0</v>
      </c>
      <c r="O35" s="730"/>
      <c r="P35" s="585"/>
      <c r="Q35" s="585"/>
    </row>
    <row r="36" spans="1:17" ht="15" customHeight="1">
      <c r="A36" s="437"/>
      <c r="B36" s="440"/>
      <c r="C36" s="413"/>
      <c r="D36" s="414"/>
      <c r="E36" s="86">
        <f>Table3267311[[#This Row],[Unit Costs]]*Table3267311[[#This Row],[Number of Units]]</f>
        <v>0</v>
      </c>
      <c r="F36" s="177"/>
      <c r="G36" s="436"/>
      <c r="H36" s="86">
        <f>Table3267311[[#This Row],[% Allocable for the Administration of the Grant 
(Cap of 2% of Total Grant) (If applicable)]]*Table3267311[[#This Row],[Total Cost             ]]</f>
        <v>0</v>
      </c>
      <c r="I36" s="410"/>
      <c r="J36" s="456"/>
      <c r="K36" s="420"/>
      <c r="L36" s="457"/>
      <c r="M36" s="675"/>
      <c r="N36" s="582">
        <v>0</v>
      </c>
      <c r="O36" s="730"/>
      <c r="P36" s="585"/>
      <c r="Q36" s="585"/>
    </row>
    <row r="37" spans="1:17" ht="15" customHeight="1">
      <c r="A37" s="437"/>
      <c r="B37" s="440"/>
      <c r="C37" s="413"/>
      <c r="D37" s="414"/>
      <c r="E37" s="86">
        <f>Table3267311[[#This Row],[Unit Costs]]*Table3267311[[#This Row],[Number of Units]]</f>
        <v>0</v>
      </c>
      <c r="F37" s="177"/>
      <c r="G37" s="436"/>
      <c r="H37" s="86">
        <f>Table3267311[[#This Row],[% Allocable for the Administration of the Grant 
(Cap of 2% of Total Grant) (If applicable)]]*Table3267311[[#This Row],[Total Cost             ]]</f>
        <v>0</v>
      </c>
      <c r="I37" s="410"/>
      <c r="J37" s="456"/>
      <c r="K37" s="420"/>
      <c r="L37" s="457"/>
      <c r="M37" s="675"/>
      <c r="N37" s="582">
        <v>0</v>
      </c>
      <c r="O37" s="730"/>
      <c r="P37" s="585"/>
      <c r="Q37" s="585"/>
    </row>
    <row r="38" spans="1:17" ht="15" customHeight="1" thickBot="1">
      <c r="A38" s="83"/>
      <c r="B38" s="214"/>
      <c r="C38" s="336"/>
      <c r="D38" s="161"/>
      <c r="E38" s="87">
        <f>Table3267311[[#This Row],[Unit Costs]]*Table3267311[[#This Row],[Number of Units]]</f>
        <v>0</v>
      </c>
      <c r="F38" s="177"/>
      <c r="G38" s="436"/>
      <c r="H38" s="86">
        <f>Table3267311[[#This Row],[% Allocable for the Administration of the Grant 
(Cap of 2% of Total Grant) (If applicable)]]*Table3267311[[#This Row],[Total Cost             ]]</f>
        <v>0</v>
      </c>
      <c r="I38" s="410"/>
      <c r="J38" s="238"/>
      <c r="K38" s="167"/>
      <c r="L38" s="458"/>
      <c r="M38" s="675"/>
      <c r="N38" s="582">
        <v>0</v>
      </c>
      <c r="O38" s="730"/>
      <c r="P38" s="585"/>
      <c r="Q38" s="585"/>
    </row>
    <row r="39" spans="1:17" ht="15" customHeight="1" thickBot="1">
      <c r="A39" s="350"/>
      <c r="B39" s="351"/>
      <c r="C39" s="352"/>
      <c r="D39" s="353"/>
      <c r="E39" s="354"/>
      <c r="F39" s="249"/>
      <c r="G39" s="249"/>
      <c r="H39" s="249"/>
      <c r="I39" s="355"/>
      <c r="J39" s="350"/>
      <c r="K39" s="350"/>
    </row>
    <row r="40" spans="1:17" s="145" customFormat="1" ht="45.2" customHeight="1" thickBot="1">
      <c r="A40" s="782" t="s">
        <v>191</v>
      </c>
      <c r="B40" s="783"/>
      <c r="C40" s="783"/>
      <c r="D40" s="784"/>
      <c r="E40" s="530">
        <f>SUM(E9:E38)</f>
        <v>0</v>
      </c>
      <c r="F40" s="530">
        <f>SUMIF(F9:F38,"Yes",E9:E38)</f>
        <v>0</v>
      </c>
      <c r="G40" s="528" t="s">
        <v>77</v>
      </c>
      <c r="H40" s="530">
        <f>SUM(H9:H38)</f>
        <v>0</v>
      </c>
      <c r="I40" s="527"/>
      <c r="J40" s="527"/>
      <c r="K40" s="123"/>
      <c r="L40" s="123"/>
      <c r="M40" s="534"/>
      <c r="N40" s="721">
        <f>SUM(N9:N38)</f>
        <v>0</v>
      </c>
      <c r="O40" s="728"/>
    </row>
    <row r="41" spans="1:17" ht="15" customHeight="1" thickBot="1">
      <c r="A41" s="256"/>
      <c r="B41" s="256"/>
      <c r="C41" s="256"/>
      <c r="D41" s="310"/>
      <c r="E41" s="311"/>
    </row>
    <row r="42" spans="1:17" ht="45.2" customHeight="1" thickBot="1">
      <c r="A42" s="790" t="s">
        <v>39</v>
      </c>
      <c r="B42" s="790"/>
      <c r="C42" s="790"/>
      <c r="D42" s="790"/>
      <c r="E42" s="790"/>
      <c r="F42" s="790"/>
      <c r="G42" s="790"/>
      <c r="H42" s="790"/>
      <c r="I42" s="790"/>
      <c r="J42" s="790"/>
      <c r="K42" s="790"/>
      <c r="L42" s="790"/>
      <c r="M42" s="790"/>
      <c r="N42" s="790"/>
      <c r="O42" s="790"/>
      <c r="P42" s="790"/>
      <c r="Q42" s="790"/>
    </row>
    <row r="47" spans="1:17">
      <c r="E47" s="313"/>
      <c r="F47" s="313"/>
      <c r="G47" s="313"/>
      <c r="H47" s="313"/>
    </row>
  </sheetData>
  <sheetProtection formatCells="0" formatColumns="0" formatRows="0" insertRows="0" insertHyperlinks="0" deleteRows="0" sort="0" autoFilter="0"/>
  <protectedRanges>
    <protectedRange sqref="A42:D42" name="Range1_2"/>
  </protectedRanges>
  <mergeCells count="6">
    <mergeCell ref="A42:Q42"/>
    <mergeCell ref="A1:C1"/>
    <mergeCell ref="A40:D40"/>
    <mergeCell ref="A3:Q3"/>
    <mergeCell ref="M5:Q5"/>
    <mergeCell ref="A2:Q2"/>
  </mergeCells>
  <phoneticPr fontId="12" type="noConversion"/>
  <conditionalFormatting sqref="N9:N38 P9:Q38">
    <cfRule type="expression" dxfId="105" priority="6">
      <formula>$H10="no"</formula>
    </cfRule>
    <cfRule type="expression" dxfId="104" priority="7">
      <formula>$H10="tbd"</formula>
    </cfRule>
  </conditionalFormatting>
  <conditionalFormatting sqref="N40">
    <cfRule type="expression" dxfId="103" priority="5">
      <formula>$I41="no"</formula>
    </cfRule>
  </conditionalFormatting>
  <conditionalFormatting sqref="O9:O38">
    <cfRule type="expression" dxfId="102" priority="1">
      <formula>#REF!="no"</formula>
    </cfRule>
    <cfRule type="expression" dxfId="101" priority="2">
      <formula>#REF!="tbd"</formula>
    </cfRule>
    <cfRule type="expression" dxfId="100" priority="3">
      <formula>$H10="no"</formula>
    </cfRule>
    <cfRule type="expression" dxfId="99" priority="4">
      <formula>$H10="tbd"</formula>
    </cfRule>
  </conditionalFormatting>
  <conditionalFormatting sqref="O8:Q8">
    <cfRule type="expression" dxfId="98" priority="8">
      <formula>#REF!="no"</formula>
    </cfRule>
    <cfRule type="expression" dxfId="97" priority="9">
      <formula>#REF!="tbd"</formula>
    </cfRule>
  </conditionalFormatting>
  <dataValidations count="4">
    <dataValidation type="list" allowBlank="1" showInputMessage="1" showErrorMessage="1" sqref="F20:F37 F7:F18" xr:uid="{4BEA4A60-6981-4F1E-856E-3FD52001D064}">
      <formula1>"Yes, No"</formula1>
    </dataValidation>
    <dataValidation type="list" allowBlank="1" showInputMessage="1" showErrorMessage="1" sqref="P7:P38" xr:uid="{3CD3FFEA-4FC1-4DD3-BA10-273819923A7F}">
      <formula1>"State,Local,Other"</formula1>
    </dataValidation>
    <dataValidation type="list" allowBlank="1" showInputMessage="1" showErrorMessage="1" sqref="M7:M38" xr:uid="{26A09F79-A516-4BD8-BBD3-20F473E94DF6}">
      <formula1>"Yes,No"</formula1>
    </dataValidation>
    <dataValidation type="list" allowBlank="1" showInputMessage="1" showErrorMessage="1" sqref="O9:O38" xr:uid="{68C634A2-28A6-4835-9A75-28FC0870DC90}">
      <formula1>"Cash,In Kind,Combination of both Cash &amp; In Kind (explanation is provided under Additional Explanation),TBD"</formula1>
    </dataValidation>
  </dataValidations>
  <printOptions horizontalCentered="1"/>
  <pageMargins left="0.5" right="0.5" top="0.25" bottom="0.25" header="0.5" footer="0.5"/>
  <pageSetup scale="53" orientation="landscape" horizontalDpi="300" verticalDpi="300" r:id="rId1"/>
  <headerFooter alignWithMargins="0"/>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AA628-15CB-44EF-8482-619958403925}">
  <sheetPr>
    <tabColor theme="0"/>
    <pageSetUpPr fitToPage="1"/>
  </sheetPr>
  <dimension ref="A1:R35"/>
  <sheetViews>
    <sheetView showGridLines="0" zoomScale="66" zoomScaleNormal="66" workbookViewId="0">
      <selection activeCell="A4" sqref="A4"/>
    </sheetView>
  </sheetViews>
  <sheetFormatPr defaultColWidth="9.42578125" defaultRowHeight="13.5"/>
  <cols>
    <col min="1" max="1" width="30.7109375" style="132" customWidth="1"/>
    <col min="2" max="3" width="17.7109375" style="132" customWidth="1"/>
    <col min="4" max="4" width="17.7109375" style="183" customWidth="1"/>
    <col min="5" max="6" width="17.7109375" style="307" customWidth="1"/>
    <col min="7" max="7" width="30.7109375" style="307" customWidth="1"/>
    <col min="8" max="9" width="17.7109375" style="307" customWidth="1"/>
    <col min="10" max="10" width="17.7109375" style="309" customWidth="1"/>
    <col min="11" max="12" width="50.7109375" style="132" customWidth="1"/>
    <col min="13" max="13" width="30.7109375" style="132" customWidth="1"/>
    <col min="14" max="18" width="17.7109375" style="132" customWidth="1"/>
    <col min="19" max="16384" width="9.42578125" style="132"/>
  </cols>
  <sheetData>
    <row r="1" spans="1:18" s="259" customFormat="1" ht="12.75" customHeight="1">
      <c r="A1" s="792"/>
      <c r="B1" s="792"/>
      <c r="C1" s="792"/>
      <c r="D1" s="257"/>
      <c r="E1" s="257"/>
      <c r="F1" s="257"/>
      <c r="G1" s="257"/>
      <c r="H1" s="257"/>
      <c r="I1" s="257"/>
      <c r="J1" s="740"/>
      <c r="K1" s="258"/>
      <c r="L1" s="258"/>
      <c r="M1" s="258"/>
    </row>
    <row r="2" spans="1:18" s="260" customFormat="1" ht="24.6" customHeight="1" thickBot="1">
      <c r="A2" s="786" t="s">
        <v>22</v>
      </c>
      <c r="B2" s="786"/>
      <c r="C2" s="786"/>
      <c r="D2" s="786"/>
      <c r="E2" s="786"/>
      <c r="F2" s="786"/>
      <c r="G2" s="786"/>
      <c r="H2" s="786"/>
      <c r="I2" s="786"/>
      <c r="J2" s="786"/>
      <c r="K2" s="786"/>
      <c r="L2" s="786"/>
      <c r="M2" s="786"/>
      <c r="N2" s="786"/>
      <c r="O2" s="786"/>
      <c r="P2" s="786"/>
      <c r="Q2" s="786"/>
      <c r="R2" s="786"/>
    </row>
    <row r="3" spans="1:18" ht="196.9" customHeight="1" thickBot="1">
      <c r="A3" s="787" t="s">
        <v>192</v>
      </c>
      <c r="B3" s="788"/>
      <c r="C3" s="788"/>
      <c r="D3" s="788"/>
      <c r="E3" s="788"/>
      <c r="F3" s="788"/>
      <c r="G3" s="788"/>
      <c r="H3" s="788"/>
      <c r="I3" s="788"/>
      <c r="J3" s="788"/>
      <c r="K3" s="788"/>
      <c r="L3" s="788"/>
      <c r="M3" s="788"/>
      <c r="N3" s="788"/>
      <c r="O3" s="788"/>
      <c r="P3" s="788"/>
      <c r="Q3" s="788"/>
      <c r="R3" s="789"/>
    </row>
    <row r="4" spans="1:18" ht="11.1" customHeight="1" thickBot="1">
      <c r="A4" s="535"/>
      <c r="B4" s="535"/>
      <c r="C4" s="535"/>
      <c r="D4" s="535"/>
      <c r="E4" s="535"/>
      <c r="F4" s="535"/>
      <c r="G4" s="535"/>
      <c r="H4" s="535"/>
      <c r="I4" s="535"/>
      <c r="J4" s="535"/>
      <c r="K4" s="535"/>
      <c r="L4" s="535"/>
      <c r="M4" s="535"/>
      <c r="N4" s="535"/>
      <c r="O4" s="535"/>
      <c r="P4" s="535"/>
      <c r="Q4" s="535"/>
    </row>
    <row r="5" spans="1:18" ht="25.15" customHeight="1" thickBot="1">
      <c r="A5" s="134"/>
      <c r="B5" s="134"/>
      <c r="C5" s="135"/>
      <c r="D5" s="136"/>
      <c r="E5" s="261"/>
      <c r="F5" s="261"/>
      <c r="G5" s="261"/>
      <c r="H5" s="261"/>
      <c r="I5" s="261"/>
      <c r="J5" s="262"/>
      <c r="K5" s="134"/>
      <c r="L5" s="134"/>
      <c r="M5" s="134"/>
      <c r="N5" s="779" t="s">
        <v>193</v>
      </c>
      <c r="O5" s="780"/>
      <c r="P5" s="780"/>
      <c r="Q5" s="780"/>
      <c r="R5" s="781"/>
    </row>
    <row r="6" spans="1:18" s="145" customFormat="1" ht="105.6" customHeight="1" thickBot="1">
      <c r="A6" s="53" t="s">
        <v>81</v>
      </c>
      <c r="B6" s="53" t="s">
        <v>82</v>
      </c>
      <c r="C6" s="15" t="s">
        <v>83</v>
      </c>
      <c r="D6" s="54" t="s">
        <v>103</v>
      </c>
      <c r="E6" s="192" t="s">
        <v>104</v>
      </c>
      <c r="F6" s="193" t="s">
        <v>86</v>
      </c>
      <c r="G6" s="459" t="s">
        <v>194</v>
      </c>
      <c r="H6" s="141" t="s">
        <v>87</v>
      </c>
      <c r="I6" s="142" t="s">
        <v>88</v>
      </c>
      <c r="J6" s="60" t="s">
        <v>56</v>
      </c>
      <c r="K6" s="423" t="s">
        <v>57</v>
      </c>
      <c r="L6" s="424" t="s">
        <v>89</v>
      </c>
      <c r="M6" s="424" t="s">
        <v>59</v>
      </c>
      <c r="N6" s="566" t="s">
        <v>60</v>
      </c>
      <c r="O6" s="565" t="s">
        <v>61</v>
      </c>
      <c r="P6" s="565" t="s">
        <v>62</v>
      </c>
      <c r="Q6" s="565" t="s">
        <v>63</v>
      </c>
      <c r="R6" s="567" t="s">
        <v>64</v>
      </c>
    </row>
    <row r="7" spans="1:18" s="145" customFormat="1" ht="225.6" customHeight="1" thickBot="1">
      <c r="A7" s="356" t="s">
        <v>195</v>
      </c>
      <c r="B7" s="630" t="s">
        <v>107</v>
      </c>
      <c r="C7" s="229">
        <v>8892</v>
      </c>
      <c r="D7" s="631">
        <v>4</v>
      </c>
      <c r="E7" s="580">
        <f t="shared" ref="E7:E26" si="0">C7*D7</f>
        <v>35568</v>
      </c>
      <c r="F7" s="230" t="s">
        <v>71</v>
      </c>
      <c r="G7" s="580">
        <v>2500</v>
      </c>
      <c r="H7" s="488">
        <v>0</v>
      </c>
      <c r="I7" s="580">
        <f>Table326731112[[#This Row],[% Allocable for the Administration of the Grant 
(Cap of 2% of Total Grant) (If applicable)]]*Table326731112[[#This Row],[Total Cost             ]]</f>
        <v>0</v>
      </c>
      <c r="J7" s="579" t="s">
        <v>68</v>
      </c>
      <c r="K7" s="632" t="s">
        <v>196</v>
      </c>
      <c r="L7" s="632" t="s">
        <v>197</v>
      </c>
      <c r="M7" s="633"/>
      <c r="N7" s="600" t="s">
        <v>71</v>
      </c>
      <c r="O7" s="717">
        <v>0</v>
      </c>
      <c r="P7" s="685"/>
      <c r="Q7" s="685"/>
      <c r="R7" s="601"/>
    </row>
    <row r="8" spans="1:18" ht="15" customHeight="1">
      <c r="A8" s="394"/>
      <c r="B8" s="395"/>
      <c r="C8" s="366"/>
      <c r="D8" s="367"/>
      <c r="E8" s="86">
        <f t="shared" si="0"/>
        <v>0</v>
      </c>
      <c r="F8" s="85"/>
      <c r="G8" s="469"/>
      <c r="H8" s="470"/>
      <c r="I8" s="86">
        <f>Table326731112[[#This Row],[% Allocable for the Administration of the Grant 
(Cap of 2% of Total Grant) (If applicable)]]*Table326731112[[#This Row],[Total Cost             ]]</f>
        <v>0</v>
      </c>
      <c r="J8" s="629"/>
      <c r="K8" s="397"/>
      <c r="L8" s="394"/>
      <c r="M8" s="452"/>
      <c r="N8" s="677"/>
      <c r="O8" s="584">
        <v>0</v>
      </c>
      <c r="P8" s="730"/>
      <c r="Q8" s="588"/>
      <c r="R8" s="588"/>
    </row>
    <row r="9" spans="1:18" ht="15" customHeight="1">
      <c r="A9" s="379"/>
      <c r="B9" s="398"/>
      <c r="C9" s="399"/>
      <c r="D9" s="400"/>
      <c r="E9" s="103">
        <f t="shared" si="0"/>
        <v>0</v>
      </c>
      <c r="F9" s="98"/>
      <c r="G9" s="344"/>
      <c r="H9" s="460"/>
      <c r="I9" s="103">
        <f>Table326731112[[#This Row],[% Allocable for the Administration of the Grant 
(Cap of 2% of Total Grant) (If applicable)]]*Table326731112[[#This Row],[Total Cost             ]]</f>
        <v>0</v>
      </c>
      <c r="J9" s="461"/>
      <c r="K9" s="349"/>
      <c r="L9" s="379"/>
      <c r="M9" s="453"/>
      <c r="N9" s="675"/>
      <c r="O9" s="582">
        <v>0</v>
      </c>
      <c r="P9" s="730"/>
      <c r="Q9" s="585"/>
      <c r="R9" s="585"/>
    </row>
    <row r="10" spans="1:18" ht="15" customHeight="1">
      <c r="A10" s="379"/>
      <c r="B10" s="398"/>
      <c r="C10" s="399"/>
      <c r="D10" s="400"/>
      <c r="E10" s="103">
        <f t="shared" si="0"/>
        <v>0</v>
      </c>
      <c r="F10" s="98"/>
      <c r="G10" s="344"/>
      <c r="H10" s="460"/>
      <c r="I10" s="103">
        <f>Table326731112[[#This Row],[% Allocable for the Administration of the Grant 
(Cap of 2% of Total Grant) (If applicable)]]*Table326731112[[#This Row],[Total Cost             ]]</f>
        <v>0</v>
      </c>
      <c r="J10" s="461"/>
      <c r="K10" s="349"/>
      <c r="L10" s="379"/>
      <c r="M10" s="453"/>
      <c r="N10" s="675"/>
      <c r="O10" s="582">
        <v>0</v>
      </c>
      <c r="P10" s="730"/>
      <c r="Q10" s="585"/>
      <c r="R10" s="585"/>
    </row>
    <row r="11" spans="1:18" ht="15" customHeight="1">
      <c r="A11" s="379"/>
      <c r="B11" s="398"/>
      <c r="C11" s="399"/>
      <c r="D11" s="400"/>
      <c r="E11" s="103">
        <f t="shared" si="0"/>
        <v>0</v>
      </c>
      <c r="F11" s="98"/>
      <c r="G11" s="344"/>
      <c r="H11" s="460"/>
      <c r="I11" s="103">
        <f>Table326731112[[#This Row],[% Allocable for the Administration of the Grant 
(Cap of 2% of Total Grant) (If applicable)]]*Table326731112[[#This Row],[Total Cost             ]]</f>
        <v>0</v>
      </c>
      <c r="J11" s="461"/>
      <c r="K11" s="349"/>
      <c r="L11" s="379"/>
      <c r="M11" s="453"/>
      <c r="N11" s="675"/>
      <c r="O11" s="582">
        <v>0</v>
      </c>
      <c r="P11" s="730"/>
      <c r="Q11" s="585"/>
      <c r="R11" s="585"/>
    </row>
    <row r="12" spans="1:18" ht="15" customHeight="1">
      <c r="A12" s="379"/>
      <c r="B12" s="398"/>
      <c r="C12" s="399"/>
      <c r="D12" s="400"/>
      <c r="E12" s="103">
        <f>C12*D12</f>
        <v>0</v>
      </c>
      <c r="F12" s="98"/>
      <c r="G12" s="344"/>
      <c r="H12" s="460"/>
      <c r="I12" s="103">
        <f>Table326731112[[#This Row],[% Allocable for the Administration of the Grant 
(Cap of 2% of Total Grant) (If applicable)]]*Table326731112[[#This Row],[Total Cost             ]]</f>
        <v>0</v>
      </c>
      <c r="J12" s="461"/>
      <c r="K12" s="349"/>
      <c r="L12" s="379"/>
      <c r="M12" s="453"/>
      <c r="N12" s="675"/>
      <c r="O12" s="582">
        <v>0</v>
      </c>
      <c r="P12" s="730"/>
      <c r="Q12" s="585"/>
      <c r="R12" s="585"/>
    </row>
    <row r="13" spans="1:18" ht="15" customHeight="1">
      <c r="A13" s="379"/>
      <c r="B13" s="398"/>
      <c r="C13" s="399"/>
      <c r="D13" s="400"/>
      <c r="E13" s="103">
        <f t="shared" si="0"/>
        <v>0</v>
      </c>
      <c r="F13" s="98"/>
      <c r="G13" s="344"/>
      <c r="H13" s="460"/>
      <c r="I13" s="103">
        <f>Table326731112[[#This Row],[% Allocable for the Administration of the Grant 
(Cap of 2% of Total Grant) (If applicable)]]*Table326731112[[#This Row],[Total Cost             ]]</f>
        <v>0</v>
      </c>
      <c r="J13" s="461"/>
      <c r="K13" s="349"/>
      <c r="L13" s="379"/>
      <c r="M13" s="453"/>
      <c r="N13" s="675"/>
      <c r="O13" s="582">
        <v>0</v>
      </c>
      <c r="P13" s="730"/>
      <c r="Q13" s="585"/>
      <c r="R13" s="585"/>
    </row>
    <row r="14" spans="1:18" ht="15" customHeight="1">
      <c r="A14" s="171"/>
      <c r="B14" s="214"/>
      <c r="C14" s="336"/>
      <c r="D14" s="161"/>
      <c r="E14" s="162">
        <f>C14*D14</f>
        <v>0</v>
      </c>
      <c r="F14" s="344"/>
      <c r="G14" s="344"/>
      <c r="H14" s="460"/>
      <c r="I14" s="103">
        <f>Table326731112[[#This Row],[% Allocable for the Administration of the Grant 
(Cap of 2% of Total Grant) (If applicable)]]*Table326731112[[#This Row],[Total Cost             ]]</f>
        <v>0</v>
      </c>
      <c r="J14" s="461"/>
      <c r="K14" s="238"/>
      <c r="L14" s="171"/>
      <c r="M14" s="591"/>
      <c r="N14" s="675"/>
      <c r="O14" s="582">
        <v>0</v>
      </c>
      <c r="P14" s="730"/>
      <c r="Q14" s="585"/>
      <c r="R14" s="585"/>
    </row>
    <row r="15" spans="1:18" ht="15" customHeight="1">
      <c r="A15" s="171"/>
      <c r="B15" s="214"/>
      <c r="C15" s="336"/>
      <c r="D15" s="161"/>
      <c r="E15" s="162">
        <f>C15*D15</f>
        <v>0</v>
      </c>
      <c r="F15" s="344"/>
      <c r="G15" s="344"/>
      <c r="H15" s="460"/>
      <c r="I15" s="103">
        <f>Table326731112[[#This Row],[% Allocable for the Administration of the Grant 
(Cap of 2% of Total Grant) (If applicable)]]*Table326731112[[#This Row],[Total Cost             ]]</f>
        <v>0</v>
      </c>
      <c r="J15" s="461"/>
      <c r="K15" s="238"/>
      <c r="L15" s="171"/>
      <c r="M15" s="591"/>
      <c r="N15" s="675"/>
      <c r="O15" s="582">
        <v>0</v>
      </c>
      <c r="P15" s="730"/>
      <c r="Q15" s="585"/>
      <c r="R15" s="585"/>
    </row>
    <row r="16" spans="1:18" ht="15" customHeight="1">
      <c r="A16" s="171"/>
      <c r="B16" s="214"/>
      <c r="C16" s="336"/>
      <c r="D16" s="161"/>
      <c r="E16" s="162">
        <f>C16*D16</f>
        <v>0</v>
      </c>
      <c r="F16" s="344"/>
      <c r="G16" s="344"/>
      <c r="H16" s="460"/>
      <c r="I16" s="103">
        <f>Table326731112[[#This Row],[% Allocable for the Administration of the Grant 
(Cap of 2% of Total Grant) (If applicable)]]*Table326731112[[#This Row],[Total Cost             ]]</f>
        <v>0</v>
      </c>
      <c r="J16" s="461"/>
      <c r="K16" s="238"/>
      <c r="L16" s="171"/>
      <c r="M16" s="591"/>
      <c r="N16" s="675"/>
      <c r="O16" s="582">
        <v>0</v>
      </c>
      <c r="P16" s="730"/>
      <c r="Q16" s="585"/>
      <c r="R16" s="585"/>
    </row>
    <row r="17" spans="1:18" ht="15" customHeight="1">
      <c r="A17" s="379"/>
      <c r="B17" s="398"/>
      <c r="C17" s="399"/>
      <c r="D17" s="400"/>
      <c r="E17" s="103">
        <f t="shared" si="0"/>
        <v>0</v>
      </c>
      <c r="F17" s="98"/>
      <c r="G17" s="344"/>
      <c r="H17" s="460"/>
      <c r="I17" s="103">
        <f>Table326731112[[#This Row],[% Allocable for the Administration of the Grant 
(Cap of 2% of Total Grant) (If applicable)]]*Table326731112[[#This Row],[Total Cost             ]]</f>
        <v>0</v>
      </c>
      <c r="J17" s="461"/>
      <c r="K17" s="349"/>
      <c r="L17" s="379"/>
      <c r="M17" s="453"/>
      <c r="N17" s="675"/>
      <c r="O17" s="582">
        <v>0</v>
      </c>
      <c r="P17" s="730"/>
      <c r="Q17" s="585"/>
      <c r="R17" s="585"/>
    </row>
    <row r="18" spans="1:18" ht="15" customHeight="1">
      <c r="A18" s="379"/>
      <c r="B18" s="398"/>
      <c r="C18" s="399"/>
      <c r="D18" s="400"/>
      <c r="E18" s="103">
        <f t="shared" ref="E18:E23" si="1">C18*D18</f>
        <v>0</v>
      </c>
      <c r="F18" s="98"/>
      <c r="G18" s="344"/>
      <c r="H18" s="460"/>
      <c r="I18" s="103">
        <f>Table326731112[[#This Row],[% Allocable for the Administration of the Grant 
(Cap of 2% of Total Grant) (If applicable)]]*Table326731112[[#This Row],[Total Cost             ]]</f>
        <v>0</v>
      </c>
      <c r="J18" s="461"/>
      <c r="K18" s="349"/>
      <c r="L18" s="379"/>
      <c r="M18" s="453"/>
      <c r="N18" s="675"/>
      <c r="O18" s="582">
        <v>0</v>
      </c>
      <c r="P18" s="730"/>
      <c r="Q18" s="585"/>
      <c r="R18" s="585"/>
    </row>
    <row r="19" spans="1:18" ht="15" customHeight="1">
      <c r="A19" s="171"/>
      <c r="B19" s="214"/>
      <c r="C19" s="336"/>
      <c r="D19" s="161"/>
      <c r="E19" s="162">
        <f t="shared" si="1"/>
        <v>0</v>
      </c>
      <c r="F19" s="344"/>
      <c r="G19" s="344"/>
      <c r="H19" s="460"/>
      <c r="I19" s="103">
        <f>Table326731112[[#This Row],[% Allocable for the Administration of the Grant 
(Cap of 2% of Total Grant) (If applicable)]]*Table326731112[[#This Row],[Total Cost             ]]</f>
        <v>0</v>
      </c>
      <c r="J19" s="461"/>
      <c r="K19" s="238"/>
      <c r="L19" s="171"/>
      <c r="M19" s="591"/>
      <c r="N19" s="675"/>
      <c r="O19" s="582">
        <v>0</v>
      </c>
      <c r="P19" s="730"/>
      <c r="Q19" s="585"/>
      <c r="R19" s="585"/>
    </row>
    <row r="20" spans="1:18" ht="15" customHeight="1">
      <c r="A20" s="379"/>
      <c r="B20" s="398"/>
      <c r="C20" s="399"/>
      <c r="D20" s="400"/>
      <c r="E20" s="103">
        <f t="shared" si="1"/>
        <v>0</v>
      </c>
      <c r="F20" s="98"/>
      <c r="G20" s="344"/>
      <c r="H20" s="460"/>
      <c r="I20" s="103">
        <f>Table326731112[[#This Row],[% Allocable for the Administration of the Grant 
(Cap of 2% of Total Grant) (If applicable)]]*Table326731112[[#This Row],[Total Cost             ]]</f>
        <v>0</v>
      </c>
      <c r="J20" s="461"/>
      <c r="K20" s="349"/>
      <c r="L20" s="379"/>
      <c r="M20" s="453"/>
      <c r="N20" s="675"/>
      <c r="O20" s="582">
        <v>0</v>
      </c>
      <c r="P20" s="730"/>
      <c r="Q20" s="585"/>
      <c r="R20" s="585"/>
    </row>
    <row r="21" spans="1:18" ht="15" customHeight="1">
      <c r="A21" s="171"/>
      <c r="B21" s="214"/>
      <c r="C21" s="336"/>
      <c r="D21" s="161"/>
      <c r="E21" s="162">
        <f t="shared" si="1"/>
        <v>0</v>
      </c>
      <c r="F21" s="344"/>
      <c r="G21" s="344"/>
      <c r="H21" s="460"/>
      <c r="I21" s="103">
        <f>Table326731112[[#This Row],[% Allocable for the Administration of the Grant 
(Cap of 2% of Total Grant) (If applicable)]]*Table326731112[[#This Row],[Total Cost             ]]</f>
        <v>0</v>
      </c>
      <c r="J21" s="461"/>
      <c r="K21" s="238"/>
      <c r="L21" s="171"/>
      <c r="M21" s="591"/>
      <c r="N21" s="675"/>
      <c r="O21" s="582">
        <v>0</v>
      </c>
      <c r="P21" s="730"/>
      <c r="Q21" s="585"/>
      <c r="R21" s="585"/>
    </row>
    <row r="22" spans="1:18" ht="15" customHeight="1">
      <c r="A22" s="379"/>
      <c r="B22" s="398"/>
      <c r="C22" s="399"/>
      <c r="D22" s="400"/>
      <c r="E22" s="103">
        <f t="shared" si="1"/>
        <v>0</v>
      </c>
      <c r="F22" s="98"/>
      <c r="G22" s="344"/>
      <c r="H22" s="460"/>
      <c r="I22" s="103">
        <f>Table326731112[[#This Row],[% Allocable for the Administration of the Grant 
(Cap of 2% of Total Grant) (If applicable)]]*Table326731112[[#This Row],[Total Cost             ]]</f>
        <v>0</v>
      </c>
      <c r="J22" s="461"/>
      <c r="K22" s="349"/>
      <c r="L22" s="379"/>
      <c r="M22" s="453"/>
      <c r="N22" s="675"/>
      <c r="O22" s="582">
        <v>0</v>
      </c>
      <c r="P22" s="730"/>
      <c r="Q22" s="585"/>
      <c r="R22" s="585"/>
    </row>
    <row r="23" spans="1:18" ht="15" customHeight="1">
      <c r="A23" s="379"/>
      <c r="B23" s="398"/>
      <c r="C23" s="399"/>
      <c r="D23" s="400"/>
      <c r="E23" s="103">
        <f t="shared" si="1"/>
        <v>0</v>
      </c>
      <c r="F23" s="98"/>
      <c r="G23" s="344"/>
      <c r="H23" s="460"/>
      <c r="I23" s="103">
        <f>Table326731112[[#This Row],[% Allocable for the Administration of the Grant 
(Cap of 2% of Total Grant) (If applicable)]]*Table326731112[[#This Row],[Total Cost             ]]</f>
        <v>0</v>
      </c>
      <c r="J23" s="461"/>
      <c r="K23" s="349"/>
      <c r="L23" s="379"/>
      <c r="M23" s="453"/>
      <c r="N23" s="675"/>
      <c r="O23" s="582">
        <v>0</v>
      </c>
      <c r="P23" s="730"/>
      <c r="Q23" s="585"/>
      <c r="R23" s="585"/>
    </row>
    <row r="24" spans="1:18" ht="15" customHeight="1">
      <c r="A24" s="379"/>
      <c r="B24" s="398"/>
      <c r="C24" s="399"/>
      <c r="D24" s="400"/>
      <c r="E24" s="103">
        <f t="shared" si="0"/>
        <v>0</v>
      </c>
      <c r="F24" s="98"/>
      <c r="G24" s="344"/>
      <c r="H24" s="462"/>
      <c r="I24" s="103">
        <f>Table326731112[[#This Row],[% Allocable for the Administration of the Grant 
(Cap of 2% of Total Grant) (If applicable)]]*Table326731112[[#This Row],[Total Cost             ]]</f>
        <v>0</v>
      </c>
      <c r="J24" s="461"/>
      <c r="K24" s="349"/>
      <c r="L24" s="379"/>
      <c r="M24" s="453"/>
      <c r="N24" s="675"/>
      <c r="O24" s="582">
        <v>0</v>
      </c>
      <c r="P24" s="730"/>
      <c r="Q24" s="585"/>
      <c r="R24" s="585"/>
    </row>
    <row r="25" spans="1:18" ht="15" customHeight="1">
      <c r="A25" s="171"/>
      <c r="B25" s="214"/>
      <c r="C25" s="336"/>
      <c r="D25" s="161"/>
      <c r="E25" s="162">
        <f>C25*D25</f>
        <v>0</v>
      </c>
      <c r="F25" s="98"/>
      <c r="G25" s="344"/>
      <c r="H25" s="462"/>
      <c r="I25" s="103">
        <f>Table326731112[[#This Row],[% Allocable for the Administration of the Grant 
(Cap of 2% of Total Grant) (If applicable)]]*Table326731112[[#This Row],[Total Cost             ]]</f>
        <v>0</v>
      </c>
      <c r="J25" s="461"/>
      <c r="K25" s="238"/>
      <c r="L25" s="171"/>
      <c r="M25" s="591"/>
      <c r="N25" s="675"/>
      <c r="O25" s="582">
        <v>0</v>
      </c>
      <c r="P25" s="730"/>
      <c r="Q25" s="585"/>
      <c r="R25" s="585"/>
    </row>
    <row r="26" spans="1:18" ht="15" customHeight="1">
      <c r="A26" s="379"/>
      <c r="B26" s="398"/>
      <c r="C26" s="399"/>
      <c r="D26" s="400"/>
      <c r="E26" s="103">
        <f t="shared" si="0"/>
        <v>0</v>
      </c>
      <c r="F26" s="98"/>
      <c r="G26" s="344"/>
      <c r="H26" s="462"/>
      <c r="I26" s="103">
        <f>Table326731112[[#This Row],[% Allocable for the Administration of the Grant 
(Cap of 2% of Total Grant) (If applicable)]]*Table326731112[[#This Row],[Total Cost             ]]</f>
        <v>0</v>
      </c>
      <c r="J26" s="461"/>
      <c r="K26" s="349"/>
      <c r="L26" s="379"/>
      <c r="M26" s="453"/>
      <c r="N26" s="675"/>
      <c r="O26" s="582">
        <v>0</v>
      </c>
      <c r="P26" s="730"/>
      <c r="Q26" s="585"/>
      <c r="R26" s="585"/>
    </row>
    <row r="27" spans="1:18" ht="15" customHeight="1">
      <c r="A27" s="171"/>
      <c r="B27" s="214"/>
      <c r="C27" s="336"/>
      <c r="D27" s="161"/>
      <c r="E27" s="162">
        <f>C27*D27</f>
        <v>0</v>
      </c>
      <c r="F27" s="98"/>
      <c r="G27" s="344"/>
      <c r="H27" s="462"/>
      <c r="I27" s="103">
        <f>Table326731112[[#This Row],[% Allocable for the Administration of the Grant 
(Cap of 2% of Total Grant) (If applicable)]]*Table326731112[[#This Row],[Total Cost             ]]</f>
        <v>0</v>
      </c>
      <c r="J27" s="461"/>
      <c r="K27" s="238"/>
      <c r="L27" s="171"/>
      <c r="M27" s="591"/>
      <c r="N27" s="675"/>
      <c r="O27" s="582">
        <v>0</v>
      </c>
      <c r="P27" s="730"/>
      <c r="Q27" s="585"/>
      <c r="R27" s="585"/>
    </row>
    <row r="28" spans="1:18" ht="15" customHeight="1" thickBot="1">
      <c r="A28" s="219"/>
      <c r="B28" s="220"/>
      <c r="C28" s="221"/>
      <c r="D28" s="220"/>
      <c r="E28" s="463"/>
      <c r="P28" s="145"/>
      <c r="Q28" s="145"/>
      <c r="R28" s="145"/>
    </row>
    <row r="29" spans="1:18" s="145" customFormat="1" ht="45.2" customHeight="1" thickBot="1">
      <c r="A29" s="782" t="s">
        <v>198</v>
      </c>
      <c r="B29" s="783"/>
      <c r="C29" s="783"/>
      <c r="D29" s="784"/>
      <c r="E29" s="529">
        <f>SUM(E8:E27)</f>
        <v>0</v>
      </c>
      <c r="F29" s="530">
        <f>SUMIF(F8:F27,"Yes",E8:E27)</f>
        <v>0</v>
      </c>
      <c r="G29" s="529">
        <f>SUM(G8:G27)</f>
        <v>0</v>
      </c>
      <c r="H29" s="528" t="s">
        <v>77</v>
      </c>
      <c r="I29" s="530">
        <f>SUM(I8:I27)</f>
        <v>0</v>
      </c>
      <c r="J29" s="527"/>
      <c r="K29" s="527"/>
      <c r="L29" s="123"/>
      <c r="M29" s="123"/>
      <c r="N29" s="722"/>
      <c r="O29" s="723">
        <f>SUM(O8:O27)</f>
        <v>0</v>
      </c>
      <c r="P29" s="132"/>
      <c r="Q29" s="132"/>
      <c r="R29" s="132"/>
    </row>
    <row r="30" spans="1:18" ht="15" customHeight="1" thickBot="1"/>
    <row r="31" spans="1:18" ht="45.2" customHeight="1" thickBot="1">
      <c r="A31" s="790" t="s">
        <v>39</v>
      </c>
      <c r="B31" s="790"/>
      <c r="C31" s="790"/>
      <c r="D31" s="790"/>
      <c r="E31" s="790"/>
      <c r="F31" s="790"/>
      <c r="G31" s="790"/>
      <c r="H31" s="790"/>
      <c r="I31" s="790"/>
      <c r="J31" s="790"/>
      <c r="K31" s="790"/>
      <c r="L31" s="790"/>
      <c r="M31" s="790"/>
      <c r="N31" s="790"/>
      <c r="O31" s="790"/>
      <c r="P31" s="790"/>
      <c r="Q31" s="790"/>
      <c r="R31" s="790"/>
    </row>
    <row r="32" spans="1:18">
      <c r="G32" s="309"/>
      <c r="H32" s="309"/>
      <c r="I32" s="309"/>
      <c r="J32" s="132"/>
    </row>
    <row r="33" spans="5:10">
      <c r="G33" s="309"/>
      <c r="H33" s="309"/>
      <c r="I33" s="309"/>
      <c r="J33" s="132"/>
    </row>
    <row r="34" spans="5:10">
      <c r="G34" s="309"/>
      <c r="H34" s="309"/>
      <c r="I34" s="309"/>
      <c r="J34" s="132"/>
    </row>
    <row r="35" spans="5:10">
      <c r="E35" s="313"/>
      <c r="F35" s="313"/>
      <c r="G35" s="313"/>
      <c r="H35" s="313"/>
      <c r="I35" s="313"/>
    </row>
  </sheetData>
  <sheetProtection formatCells="0" formatColumns="0" formatRows="0" insertRows="0" insertHyperlinks="0" deleteRows="0" sort="0" autoFilter="0"/>
  <protectedRanges>
    <protectedRange sqref="A31:D31" name="Range1_2"/>
  </protectedRanges>
  <mergeCells count="6">
    <mergeCell ref="A31:R31"/>
    <mergeCell ref="A1:C1"/>
    <mergeCell ref="A29:D29"/>
    <mergeCell ref="N5:R5"/>
    <mergeCell ref="A3:R3"/>
    <mergeCell ref="A2:R2"/>
  </mergeCells>
  <phoneticPr fontId="12" type="noConversion"/>
  <conditionalFormatting sqref="O8:O27 Q8:R27">
    <cfRule type="expression" dxfId="75" priority="6">
      <formula>$H9="no"</formula>
    </cfRule>
    <cfRule type="expression" dxfId="74" priority="7">
      <formula>$H9="tbd"</formula>
    </cfRule>
  </conditionalFormatting>
  <conditionalFormatting sqref="O29">
    <cfRule type="expression" dxfId="73" priority="5">
      <formula>$I30="no"</formula>
    </cfRule>
  </conditionalFormatting>
  <conditionalFormatting sqref="P8:P27">
    <cfRule type="expression" dxfId="72" priority="1">
      <formula>#REF!="no"</formula>
    </cfRule>
    <cfRule type="expression" dxfId="71" priority="2">
      <formula>#REF!="tbd"</formula>
    </cfRule>
    <cfRule type="expression" dxfId="70" priority="3">
      <formula>$H9="no"</formula>
    </cfRule>
    <cfRule type="expression" dxfId="69" priority="4">
      <formula>$H9="tbd"</formula>
    </cfRule>
  </conditionalFormatting>
  <dataValidations count="4">
    <dataValidation type="list" allowBlank="1" showInputMessage="1" showErrorMessage="1" sqref="F27 F7:F25" xr:uid="{934BF613-8B64-45E3-8ED1-1B97268245B1}">
      <formula1>"Yes, No"</formula1>
    </dataValidation>
    <dataValidation type="list" allowBlank="1" showInputMessage="1" showErrorMessage="1" sqref="N7:N27" xr:uid="{203395C2-C1B2-445F-A8B5-474413E1549A}">
      <formula1>"Yes,No"</formula1>
    </dataValidation>
    <dataValidation type="list" allowBlank="1" showInputMessage="1" showErrorMessage="1" sqref="Q7:Q27" xr:uid="{CE0631B5-D501-4055-A6F6-D93B43AF07C4}">
      <formula1>"State,Local,Other"</formula1>
    </dataValidation>
    <dataValidation type="list" allowBlank="1" showInputMessage="1" showErrorMessage="1" sqref="P8:P27" xr:uid="{9450B0D9-5FB8-465D-935F-0A7118DB1F0B}">
      <formula1>"Cash,In Kind,Combination of both Cash &amp; In Kind (explanation is provided under Additional Explanation),TBD"</formula1>
    </dataValidation>
  </dataValidations>
  <printOptions horizontalCentered="1"/>
  <pageMargins left="0.5" right="0.5" top="0.25" bottom="0.25" header="0.5" footer="0.5"/>
  <pageSetup scale="53" orientation="landscape" horizontalDpi="300" verticalDpi="300" r:id="rId1"/>
  <headerFooter alignWithMargins="0"/>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576C4-9D34-4B97-BE8B-F4A8196C33D4}">
  <sheetPr>
    <tabColor theme="0"/>
    <pageSetUpPr fitToPage="1"/>
  </sheetPr>
  <dimension ref="A1:S35"/>
  <sheetViews>
    <sheetView showGridLines="0" zoomScale="80" zoomScaleNormal="80" workbookViewId="0">
      <selection activeCell="A4" sqref="A4"/>
    </sheetView>
  </sheetViews>
  <sheetFormatPr defaultColWidth="9.42578125" defaultRowHeight="13.5"/>
  <cols>
    <col min="1" max="1" width="30.7109375" style="132" customWidth="1"/>
    <col min="2" max="2" width="30.7109375" style="307" customWidth="1"/>
    <col min="3" max="5" width="17.7109375" style="307" customWidth="1"/>
    <col min="6" max="6" width="17.7109375" style="309" customWidth="1"/>
    <col min="7" max="8" width="50.7109375" style="132" customWidth="1"/>
    <col min="9" max="9" width="30.7109375" style="132" customWidth="1"/>
    <col min="10" max="14" width="17.7109375" style="132" customWidth="1"/>
    <col min="15" max="15" width="0.7109375" style="132" customWidth="1"/>
    <col min="16" max="18" width="9.42578125" style="132" hidden="1" customWidth="1"/>
    <col min="19" max="16384" width="9.42578125" style="132"/>
  </cols>
  <sheetData>
    <row r="1" spans="1:19" s="259" customFormat="1" ht="12.75" customHeight="1">
      <c r="A1" s="740"/>
      <c r="B1" s="257"/>
      <c r="C1" s="257"/>
      <c r="D1" s="257"/>
      <c r="E1" s="257"/>
      <c r="F1" s="740"/>
      <c r="G1" s="258"/>
      <c r="H1" s="258"/>
      <c r="I1" s="258"/>
    </row>
    <row r="2" spans="1:19" s="260" customFormat="1" ht="24.6" customHeight="1" thickBot="1">
      <c r="A2" s="786" t="s">
        <v>199</v>
      </c>
      <c r="B2" s="786"/>
      <c r="C2" s="786"/>
      <c r="D2" s="786"/>
      <c r="E2" s="786"/>
      <c r="F2" s="786"/>
      <c r="G2" s="786"/>
      <c r="H2" s="786"/>
      <c r="I2" s="786"/>
      <c r="J2" s="786"/>
      <c r="K2" s="786"/>
      <c r="L2" s="786"/>
      <c r="M2" s="786"/>
      <c r="N2" s="786"/>
    </row>
    <row r="3" spans="1:19" ht="215.25" customHeight="1" thickBot="1">
      <c r="A3" s="787" t="s">
        <v>200</v>
      </c>
      <c r="B3" s="788"/>
      <c r="C3" s="788"/>
      <c r="D3" s="788"/>
      <c r="E3" s="788"/>
      <c r="F3" s="788"/>
      <c r="G3" s="788"/>
      <c r="H3" s="788"/>
      <c r="I3" s="788"/>
      <c r="J3" s="788"/>
      <c r="K3" s="788"/>
      <c r="L3" s="788"/>
      <c r="M3" s="788"/>
      <c r="N3" s="788"/>
      <c r="O3" s="536"/>
      <c r="P3" s="536"/>
      <c r="Q3" s="536"/>
      <c r="R3" s="537"/>
      <c r="S3" s="573"/>
    </row>
    <row r="4" spans="1:19" ht="16.5" customHeight="1" thickBot="1">
      <c r="A4" s="535"/>
      <c r="B4" s="535"/>
      <c r="C4" s="535"/>
      <c r="D4" s="535"/>
      <c r="E4" s="535"/>
      <c r="F4" s="535"/>
      <c r="G4" s="535"/>
      <c r="H4" s="535"/>
      <c r="I4" s="535"/>
      <c r="J4" s="535"/>
      <c r="K4" s="535"/>
      <c r="L4" s="535"/>
      <c r="M4" s="535"/>
      <c r="N4" s="535"/>
      <c r="O4" s="535"/>
      <c r="P4" s="535"/>
      <c r="Q4" s="535"/>
      <c r="R4" s="535"/>
    </row>
    <row r="5" spans="1:19" ht="15.75" thickBot="1">
      <c r="A5" s="134"/>
      <c r="B5" s="261"/>
      <c r="C5" s="261"/>
      <c r="D5" s="261"/>
      <c r="E5" s="261"/>
      <c r="F5" s="262"/>
      <c r="J5" s="779" t="s">
        <v>201</v>
      </c>
      <c r="K5" s="780"/>
      <c r="L5" s="780"/>
      <c r="M5" s="780"/>
      <c r="N5" s="781"/>
    </row>
    <row r="6" spans="1:19" s="145" customFormat="1" ht="101.45" customHeight="1" thickBot="1">
      <c r="A6" s="53" t="s">
        <v>81</v>
      </c>
      <c r="B6" s="192" t="s">
        <v>202</v>
      </c>
      <c r="C6" s="388" t="s">
        <v>86</v>
      </c>
      <c r="D6" s="141" t="s">
        <v>87</v>
      </c>
      <c r="E6" s="142" t="s">
        <v>88</v>
      </c>
      <c r="F6" s="60" t="s">
        <v>56</v>
      </c>
      <c r="G6" s="423" t="s">
        <v>57</v>
      </c>
      <c r="H6" s="464" t="s">
        <v>89</v>
      </c>
      <c r="I6" s="464" t="s">
        <v>59</v>
      </c>
      <c r="J6" s="562" t="s">
        <v>60</v>
      </c>
      <c r="K6" s="563" t="s">
        <v>61</v>
      </c>
      <c r="L6" s="563" t="s">
        <v>62</v>
      </c>
      <c r="M6" s="563" t="s">
        <v>63</v>
      </c>
      <c r="N6" s="564" t="s">
        <v>64</v>
      </c>
    </row>
    <row r="7" spans="1:19" s="145" customFormat="1" ht="136.5" customHeight="1" thickBot="1">
      <c r="A7" s="225" t="s">
        <v>203</v>
      </c>
      <c r="B7" s="465">
        <v>250000</v>
      </c>
      <c r="C7" s="230" t="s">
        <v>71</v>
      </c>
      <c r="D7" s="358">
        <v>0</v>
      </c>
      <c r="E7" s="466">
        <f>Table32673111213[[#This Row],[% Allocable for the Administration of the Grant 
(Cap of 2% of Total Grant) (If applicable)]]*Table32673111213[[#This Row],[Total Cost 
(Contingency costs are considered reasonable if they do not exceed 15% of total Construction + Equipment costs)]]</f>
        <v>0</v>
      </c>
      <c r="F7" s="467" t="s">
        <v>68</v>
      </c>
      <c r="G7" s="468" t="s">
        <v>204</v>
      </c>
      <c r="H7" s="468" t="s">
        <v>205</v>
      </c>
      <c r="I7" s="362" t="s">
        <v>206</v>
      </c>
      <c r="J7" s="538" t="s">
        <v>71</v>
      </c>
      <c r="K7" s="229">
        <v>0</v>
      </c>
      <c r="L7" s="684"/>
      <c r="M7" s="684"/>
      <c r="N7" s="539"/>
    </row>
    <row r="8" spans="1:19" ht="15" customHeight="1">
      <c r="A8" s="394"/>
      <c r="B8" s="469"/>
      <c r="C8" s="85"/>
      <c r="D8" s="470"/>
      <c r="E8" s="471">
        <f>Table32673111213[[#This Row],[% Allocable for the Administration of the Grant 
(Cap of 2% of Total Grant) (If applicable)]]*Table32673111213[[#This Row],[Total Cost 
(Contingency costs are considered reasonable if they do not exceed 15% of total Construction + Equipment costs)]]</f>
        <v>0</v>
      </c>
      <c r="F8" s="472"/>
      <c r="G8" s="395"/>
      <c r="H8" s="394"/>
      <c r="I8" s="598"/>
      <c r="J8" s="677"/>
      <c r="K8" s="584">
        <v>0</v>
      </c>
      <c r="L8" s="730"/>
      <c r="M8" s="588"/>
      <c r="N8" s="588"/>
    </row>
    <row r="9" spans="1:19" ht="15" customHeight="1">
      <c r="A9" s="171"/>
      <c r="B9" s="344"/>
      <c r="C9" s="344"/>
      <c r="D9" s="460"/>
      <c r="E9" s="473">
        <f>Table32673111213[[#This Row],[% Allocable for the Administration of the Grant 
(Cap of 2% of Total Grant) (If applicable)]]*Table32673111213[[#This Row],[Total Cost 
(Contingency costs are considered reasonable if they do not exceed 15% of total Construction + Equipment costs)]]</f>
        <v>0</v>
      </c>
      <c r="F9" s="474"/>
      <c r="G9" s="214"/>
      <c r="H9" s="171"/>
      <c r="I9" s="591"/>
      <c r="J9" s="675"/>
      <c r="K9" s="582">
        <v>0</v>
      </c>
      <c r="L9" s="730"/>
      <c r="M9" s="585"/>
      <c r="N9" s="585"/>
    </row>
    <row r="10" spans="1:19" ht="15" customHeight="1">
      <c r="A10" s="379"/>
      <c r="B10" s="344"/>
      <c r="C10" s="98"/>
      <c r="D10" s="460"/>
      <c r="E10" s="473">
        <f>Table32673111213[[#This Row],[% Allocable for the Administration of the Grant 
(Cap of 2% of Total Grant) (If applicable)]]*Table32673111213[[#This Row],[Total Cost 
(Contingency costs are considered reasonable if they do not exceed 15% of total Construction + Equipment costs)]]</f>
        <v>0</v>
      </c>
      <c r="F10" s="474"/>
      <c r="G10" s="398"/>
      <c r="H10" s="379"/>
      <c r="I10" s="453"/>
      <c r="J10" s="675"/>
      <c r="K10" s="582">
        <v>0</v>
      </c>
      <c r="L10" s="730"/>
      <c r="M10" s="585"/>
      <c r="N10" s="585"/>
    </row>
    <row r="11" spans="1:19" ht="15" customHeight="1">
      <c r="A11" s="171"/>
      <c r="B11" s="344"/>
      <c r="C11" s="344"/>
      <c r="D11" s="460"/>
      <c r="E11" s="473">
        <f>Table32673111213[[#This Row],[% Allocable for the Administration of the Grant 
(Cap of 2% of Total Grant) (If applicable)]]*Table32673111213[[#This Row],[Total Cost 
(Contingency costs are considered reasonable if they do not exceed 15% of total Construction + Equipment costs)]]</f>
        <v>0</v>
      </c>
      <c r="F11" s="474"/>
      <c r="G11" s="214"/>
      <c r="H11" s="171"/>
      <c r="I11" s="591"/>
      <c r="J11" s="675"/>
      <c r="K11" s="582">
        <v>0</v>
      </c>
      <c r="L11" s="730"/>
      <c r="M11" s="585"/>
      <c r="N11" s="585"/>
    </row>
    <row r="12" spans="1:19" ht="15" customHeight="1">
      <c r="A12" s="171"/>
      <c r="B12" s="344"/>
      <c r="C12" s="344"/>
      <c r="D12" s="460"/>
      <c r="E12" s="473">
        <f>Table32673111213[[#This Row],[% Allocable for the Administration of the Grant 
(Cap of 2% of Total Grant) (If applicable)]]*Table32673111213[[#This Row],[Total Cost 
(Contingency costs are considered reasonable if they do not exceed 15% of total Construction + Equipment costs)]]</f>
        <v>0</v>
      </c>
      <c r="F12" s="474"/>
      <c r="G12" s="214"/>
      <c r="H12" s="171"/>
      <c r="I12" s="591"/>
      <c r="J12" s="675"/>
      <c r="K12" s="582">
        <v>0</v>
      </c>
      <c r="L12" s="730"/>
      <c r="M12" s="585"/>
      <c r="N12" s="585"/>
    </row>
    <row r="13" spans="1:19" ht="15" customHeight="1">
      <c r="A13" s="171"/>
      <c r="B13" s="344"/>
      <c r="C13" s="344"/>
      <c r="D13" s="460"/>
      <c r="E13" s="473">
        <f>Table32673111213[[#This Row],[% Allocable for the Administration of the Grant 
(Cap of 2% of Total Grant) (If applicable)]]*Table32673111213[[#This Row],[Total Cost 
(Contingency costs are considered reasonable if they do not exceed 15% of total Construction + Equipment costs)]]</f>
        <v>0</v>
      </c>
      <c r="F13" s="474"/>
      <c r="G13" s="214"/>
      <c r="H13" s="171"/>
      <c r="I13" s="591"/>
      <c r="J13" s="675"/>
      <c r="K13" s="582">
        <v>0</v>
      </c>
      <c r="L13" s="730"/>
      <c r="M13" s="585"/>
      <c r="N13" s="585"/>
    </row>
    <row r="14" spans="1:19" ht="15" customHeight="1">
      <c r="A14" s="171"/>
      <c r="B14" s="344"/>
      <c r="C14" s="344"/>
      <c r="D14" s="460"/>
      <c r="E14" s="473">
        <f>Table32673111213[[#This Row],[% Allocable for the Administration of the Grant 
(Cap of 2% of Total Grant) (If applicable)]]*Table32673111213[[#This Row],[Total Cost 
(Contingency costs are considered reasonable if they do not exceed 15% of total Construction + Equipment costs)]]</f>
        <v>0</v>
      </c>
      <c r="F14" s="474"/>
      <c r="G14" s="214"/>
      <c r="H14" s="171"/>
      <c r="I14" s="591"/>
      <c r="J14" s="675"/>
      <c r="K14" s="582">
        <v>0</v>
      </c>
      <c r="L14" s="730"/>
      <c r="M14" s="585"/>
      <c r="N14" s="585"/>
    </row>
    <row r="15" spans="1:19" ht="15" customHeight="1">
      <c r="A15" s="171"/>
      <c r="B15" s="344"/>
      <c r="C15" s="344"/>
      <c r="D15" s="460"/>
      <c r="E15" s="473">
        <f>Table32673111213[[#This Row],[% Allocable for the Administration of the Grant 
(Cap of 2% of Total Grant) (If applicable)]]*Table32673111213[[#This Row],[Total Cost 
(Contingency costs are considered reasonable if they do not exceed 15% of total Construction + Equipment costs)]]</f>
        <v>0</v>
      </c>
      <c r="F15" s="474"/>
      <c r="G15" s="214"/>
      <c r="H15" s="171"/>
      <c r="I15" s="591"/>
      <c r="J15" s="675"/>
      <c r="K15" s="582">
        <v>0</v>
      </c>
      <c r="L15" s="730"/>
      <c r="M15" s="585"/>
      <c r="N15" s="585"/>
    </row>
    <row r="16" spans="1:19" ht="15" customHeight="1">
      <c r="A16" s="171"/>
      <c r="B16" s="98"/>
      <c r="C16" s="98"/>
      <c r="D16" s="460"/>
      <c r="E16" s="473">
        <f>Table32673111213[[#This Row],[% Allocable for the Administration of the Grant 
(Cap of 2% of Total Grant) (If applicable)]]*Table32673111213[[#This Row],[Total Cost 
(Contingency costs are considered reasonable if they do not exceed 15% of total Construction + Equipment costs)]]</f>
        <v>0</v>
      </c>
      <c r="F16" s="474"/>
      <c r="G16" s="214"/>
      <c r="H16" s="171"/>
      <c r="I16" s="591"/>
      <c r="J16" s="675"/>
      <c r="K16" s="582">
        <v>0</v>
      </c>
      <c r="L16" s="730"/>
      <c r="M16" s="585"/>
      <c r="N16" s="585"/>
    </row>
    <row r="17" spans="1:14" ht="15" customHeight="1">
      <c r="A17" s="171"/>
      <c r="B17" s="344"/>
      <c r="C17" s="344"/>
      <c r="D17" s="460"/>
      <c r="E17" s="473">
        <f>Table32673111213[[#This Row],[% Allocable for the Administration of the Grant 
(Cap of 2% of Total Grant) (If applicable)]]*Table32673111213[[#This Row],[Total Cost 
(Contingency costs are considered reasonable if they do not exceed 15% of total Construction + Equipment costs)]]</f>
        <v>0</v>
      </c>
      <c r="F17" s="474"/>
      <c r="G17" s="214"/>
      <c r="H17" s="171"/>
      <c r="I17" s="591"/>
      <c r="J17" s="675"/>
      <c r="K17" s="582">
        <v>0</v>
      </c>
      <c r="L17" s="730"/>
      <c r="M17" s="585"/>
      <c r="N17" s="585"/>
    </row>
    <row r="18" spans="1:14" ht="15" customHeight="1">
      <c r="A18" s="171"/>
      <c r="B18" s="344"/>
      <c r="C18" s="344"/>
      <c r="D18" s="460"/>
      <c r="E18" s="473">
        <f>Table32673111213[[#This Row],[% Allocable for the Administration of the Grant 
(Cap of 2% of Total Grant) (If applicable)]]*Table32673111213[[#This Row],[Total Cost 
(Contingency costs are considered reasonable if they do not exceed 15% of total Construction + Equipment costs)]]</f>
        <v>0</v>
      </c>
      <c r="F18" s="474"/>
      <c r="G18" s="214"/>
      <c r="H18" s="171"/>
      <c r="I18" s="591"/>
      <c r="J18" s="675"/>
      <c r="K18" s="582">
        <v>0</v>
      </c>
      <c r="L18" s="730"/>
      <c r="M18" s="585"/>
      <c r="N18" s="585"/>
    </row>
    <row r="19" spans="1:14" ht="15" customHeight="1">
      <c r="A19" s="171"/>
      <c r="B19" s="344"/>
      <c r="C19" s="344"/>
      <c r="D19" s="460"/>
      <c r="E19" s="473">
        <f>Table32673111213[[#This Row],[% Allocable for the Administration of the Grant 
(Cap of 2% of Total Grant) (If applicable)]]*Table32673111213[[#This Row],[Total Cost 
(Contingency costs are considered reasonable if they do not exceed 15% of total Construction + Equipment costs)]]</f>
        <v>0</v>
      </c>
      <c r="F19" s="474"/>
      <c r="G19" s="214"/>
      <c r="H19" s="171"/>
      <c r="I19" s="591"/>
      <c r="J19" s="675"/>
      <c r="K19" s="582">
        <v>0</v>
      </c>
      <c r="L19" s="730"/>
      <c r="M19" s="585"/>
      <c r="N19" s="585"/>
    </row>
    <row r="20" spans="1:14" ht="15" customHeight="1">
      <c r="A20" s="171"/>
      <c r="B20" s="344"/>
      <c r="C20" s="344"/>
      <c r="D20" s="460"/>
      <c r="E20" s="473">
        <f>Table32673111213[[#This Row],[% Allocable for the Administration of the Grant 
(Cap of 2% of Total Grant) (If applicable)]]*Table32673111213[[#This Row],[Total Cost 
(Contingency costs are considered reasonable if they do not exceed 15% of total Construction + Equipment costs)]]</f>
        <v>0</v>
      </c>
      <c r="F20" s="474"/>
      <c r="G20" s="214"/>
      <c r="H20" s="171"/>
      <c r="I20" s="591"/>
      <c r="J20" s="675"/>
      <c r="K20" s="582">
        <v>0</v>
      </c>
      <c r="L20" s="730"/>
      <c r="M20" s="585"/>
      <c r="N20" s="585"/>
    </row>
    <row r="21" spans="1:14" ht="15" customHeight="1">
      <c r="A21" s="171"/>
      <c r="B21" s="344"/>
      <c r="C21" s="344"/>
      <c r="D21" s="460"/>
      <c r="E21" s="473">
        <f>Table32673111213[[#This Row],[% Allocable for the Administration of the Grant 
(Cap of 2% of Total Grant) (If applicable)]]*Table32673111213[[#This Row],[Total Cost 
(Contingency costs are considered reasonable if they do not exceed 15% of total Construction + Equipment costs)]]</f>
        <v>0</v>
      </c>
      <c r="F21" s="474"/>
      <c r="G21" s="214"/>
      <c r="H21" s="171"/>
      <c r="I21" s="591"/>
      <c r="J21" s="675"/>
      <c r="K21" s="582">
        <v>0</v>
      </c>
      <c r="L21" s="730"/>
      <c r="M21" s="585"/>
      <c r="N21" s="585"/>
    </row>
    <row r="22" spans="1:14" ht="15" customHeight="1">
      <c r="A22" s="171"/>
      <c r="B22" s="344"/>
      <c r="C22" s="344"/>
      <c r="D22" s="460"/>
      <c r="E22" s="473">
        <f>Table32673111213[[#This Row],[% Allocable for the Administration of the Grant 
(Cap of 2% of Total Grant) (If applicable)]]*Table32673111213[[#This Row],[Total Cost 
(Contingency costs are considered reasonable if they do not exceed 15% of total Construction + Equipment costs)]]</f>
        <v>0</v>
      </c>
      <c r="F22" s="474"/>
      <c r="G22" s="214"/>
      <c r="H22" s="171"/>
      <c r="I22" s="591"/>
      <c r="J22" s="675"/>
      <c r="K22" s="582">
        <v>0</v>
      </c>
      <c r="L22" s="730"/>
      <c r="M22" s="585"/>
      <c r="N22" s="585"/>
    </row>
    <row r="23" spans="1:14" ht="15" customHeight="1">
      <c r="A23" s="171"/>
      <c r="B23" s="98"/>
      <c r="C23" s="98"/>
      <c r="D23" s="460"/>
      <c r="E23" s="473">
        <f>Table32673111213[[#This Row],[% Allocable for the Administration of the Grant 
(Cap of 2% of Total Grant) (If applicable)]]*Table32673111213[[#This Row],[Total Cost 
(Contingency costs are considered reasonable if they do not exceed 15% of total Construction + Equipment costs)]]</f>
        <v>0</v>
      </c>
      <c r="F23" s="474"/>
      <c r="G23" s="214"/>
      <c r="H23" s="171"/>
      <c r="I23" s="591"/>
      <c r="J23" s="675"/>
      <c r="K23" s="582">
        <v>0</v>
      </c>
      <c r="L23" s="730"/>
      <c r="M23" s="585"/>
      <c r="N23" s="585"/>
    </row>
    <row r="24" spans="1:14" ht="15" customHeight="1">
      <c r="A24" s="379"/>
      <c r="B24" s="344"/>
      <c r="C24" s="98"/>
      <c r="D24" s="460"/>
      <c r="E24" s="473">
        <f>Table32673111213[[#This Row],[% Allocable for the Administration of the Grant 
(Cap of 2% of Total Grant) (If applicable)]]*Table32673111213[[#This Row],[Total Cost 
(Contingency costs are considered reasonable if they do not exceed 15% of total Construction + Equipment costs)]]</f>
        <v>0</v>
      </c>
      <c r="F24" s="474"/>
      <c r="G24" s="398"/>
      <c r="H24" s="379"/>
      <c r="I24" s="453"/>
      <c r="J24" s="675"/>
      <c r="K24" s="582">
        <v>0</v>
      </c>
      <c r="L24" s="730"/>
      <c r="M24" s="585"/>
      <c r="N24" s="585"/>
    </row>
    <row r="25" spans="1:14" ht="15" customHeight="1">
      <c r="A25" s="379"/>
      <c r="B25" s="344"/>
      <c r="C25" s="98"/>
      <c r="D25" s="462"/>
      <c r="E25" s="473">
        <f>Table32673111213[[#This Row],[% Allocable for the Administration of the Grant 
(Cap of 2% of Total Grant) (If applicable)]]*Table32673111213[[#This Row],[Total Cost 
(Contingency costs are considered reasonable if they do not exceed 15% of total Construction + Equipment costs)]]</f>
        <v>0</v>
      </c>
      <c r="F25" s="474"/>
      <c r="G25" s="398"/>
      <c r="H25" s="379"/>
      <c r="I25" s="453"/>
      <c r="J25" s="675"/>
      <c r="K25" s="582">
        <v>0</v>
      </c>
      <c r="L25" s="730"/>
      <c r="M25" s="585"/>
      <c r="N25" s="585"/>
    </row>
    <row r="26" spans="1:14" ht="15" customHeight="1">
      <c r="A26" s="379"/>
      <c r="B26" s="344"/>
      <c r="C26" s="98"/>
      <c r="D26" s="462"/>
      <c r="E26" s="473">
        <f>Table32673111213[[#This Row],[% Allocable for the Administration of the Grant 
(Cap of 2% of Total Grant) (If applicable)]]*Table32673111213[[#This Row],[Total Cost 
(Contingency costs are considered reasonable if they do not exceed 15% of total Construction + Equipment costs)]]</f>
        <v>0</v>
      </c>
      <c r="F26" s="474"/>
      <c r="G26" s="398"/>
      <c r="H26" s="379"/>
      <c r="I26" s="453"/>
      <c r="J26" s="675"/>
      <c r="K26" s="582">
        <v>0</v>
      </c>
      <c r="L26" s="730"/>
      <c r="M26" s="585"/>
      <c r="N26" s="585"/>
    </row>
    <row r="27" spans="1:14" ht="15" customHeight="1">
      <c r="A27" s="379"/>
      <c r="B27" s="344"/>
      <c r="C27" s="100"/>
      <c r="D27" s="462"/>
      <c r="E27" s="473">
        <f>Table32673111213[[#This Row],[% Allocable for the Administration of the Grant 
(Cap of 2% of Total Grant) (If applicable)]]*Table32673111213[[#This Row],[Total Cost 
(Contingency costs are considered reasonable if they do not exceed 15% of total Construction + Equipment costs)]]</f>
        <v>0</v>
      </c>
      <c r="F27" s="474"/>
      <c r="G27" s="398"/>
      <c r="H27" s="379"/>
      <c r="I27" s="453"/>
      <c r="J27" s="675"/>
      <c r="K27" s="582">
        <v>0</v>
      </c>
      <c r="L27" s="730"/>
      <c r="M27" s="585"/>
      <c r="N27" s="585"/>
    </row>
    <row r="28" spans="1:14" ht="15" customHeight="1" thickBot="1">
      <c r="A28" s="350"/>
      <c r="B28" s="421"/>
      <c r="C28" s="354"/>
      <c r="D28" s="354"/>
      <c r="E28" s="354"/>
      <c r="F28" s="351"/>
      <c r="G28" s="350"/>
      <c r="H28" s="350"/>
    </row>
    <row r="29" spans="1:14" s="145" customFormat="1" ht="45.2" customHeight="1" thickBot="1">
      <c r="A29" s="572" t="s">
        <v>207</v>
      </c>
      <c r="B29" s="530">
        <f>SUM(B8:B27)</f>
        <v>0</v>
      </c>
      <c r="C29" s="530">
        <f>SUMIF(C8:C27,"Yes",B8:B27)</f>
        <v>0</v>
      </c>
      <c r="D29" s="528" t="s">
        <v>77</v>
      </c>
      <c r="E29" s="530">
        <f>SUM(E8:E27)</f>
        <v>0</v>
      </c>
      <c r="F29" s="527"/>
      <c r="G29" s="527"/>
      <c r="H29" s="123"/>
      <c r="I29" s="123"/>
      <c r="J29" s="722"/>
      <c r="K29" s="723">
        <f>SUM(K8:K27)</f>
        <v>0</v>
      </c>
    </row>
    <row r="30" spans="1:14" ht="15" customHeight="1" thickBot="1">
      <c r="A30" s="256"/>
      <c r="B30" s="311"/>
      <c r="C30" s="311"/>
      <c r="D30" s="311"/>
      <c r="E30" s="311"/>
    </row>
    <row r="31" spans="1:14" ht="45.2" customHeight="1" thickBot="1">
      <c r="A31" s="790" t="s">
        <v>39</v>
      </c>
      <c r="B31" s="790"/>
      <c r="C31" s="790"/>
      <c r="D31" s="790"/>
      <c r="E31" s="790"/>
      <c r="F31" s="790"/>
      <c r="G31" s="790"/>
      <c r="H31" s="790"/>
      <c r="I31" s="790"/>
      <c r="J31" s="790"/>
      <c r="K31" s="790"/>
      <c r="L31" s="790"/>
      <c r="M31" s="790"/>
      <c r="N31" s="790"/>
    </row>
    <row r="35" spans="2:5">
      <c r="B35" s="313"/>
      <c r="C35" s="313"/>
      <c r="D35" s="313"/>
      <c r="E35" s="313"/>
    </row>
  </sheetData>
  <sheetProtection formatCells="0" formatColumns="0" formatRows="0" insertRows="0" insertHyperlinks="0" deleteRows="0" sort="0" autoFilter="0"/>
  <protectedRanges>
    <protectedRange sqref="A31:E31" name="Range1_2"/>
  </protectedRanges>
  <mergeCells count="4">
    <mergeCell ref="J5:N5"/>
    <mergeCell ref="A2:N2"/>
    <mergeCell ref="A3:N3"/>
    <mergeCell ref="A31:N31"/>
  </mergeCells>
  <phoneticPr fontId="12" type="noConversion"/>
  <conditionalFormatting sqref="K8:K27 M8:N27">
    <cfRule type="expression" dxfId="46" priority="6">
      <formula>$H9="no"</formula>
    </cfRule>
    <cfRule type="expression" dxfId="45" priority="7">
      <formula>$H9="tbd"</formula>
    </cfRule>
  </conditionalFormatting>
  <conditionalFormatting sqref="K29">
    <cfRule type="expression" dxfId="44" priority="5">
      <formula>$I30="no"</formula>
    </cfRule>
  </conditionalFormatting>
  <conditionalFormatting sqref="L8:L27">
    <cfRule type="expression" dxfId="43" priority="1">
      <formula>#REF!="no"</formula>
    </cfRule>
    <cfRule type="expression" dxfId="42" priority="2">
      <formula>#REF!="tbd"</formula>
    </cfRule>
    <cfRule type="expression" dxfId="41" priority="3">
      <formula>$H9="no"</formula>
    </cfRule>
    <cfRule type="expression" dxfId="40" priority="4">
      <formula>$H9="tbd"</formula>
    </cfRule>
  </conditionalFormatting>
  <dataValidations count="4">
    <dataValidation type="list" allowBlank="1" showInputMessage="1" showErrorMessage="1" sqref="C28:E28 C7:C26" xr:uid="{6CBD9E51-5AB0-48B6-99E0-886E8B393B6B}">
      <formula1>"Yes, No"</formula1>
    </dataValidation>
    <dataValidation type="list" allowBlank="1" showInputMessage="1" showErrorMessage="1" sqref="M7:M27" xr:uid="{B91A8A39-FF2B-4E60-A1C8-F15A883A20BF}">
      <formula1>"State,Local,Other"</formula1>
    </dataValidation>
    <dataValidation type="list" allowBlank="1" showInputMessage="1" showErrorMessage="1" sqref="J7:J27" xr:uid="{8C3552F8-7839-4080-917C-98940E4AD4C0}">
      <formula1>"Yes,No"</formula1>
    </dataValidation>
    <dataValidation type="list" allowBlank="1" showInputMessage="1" showErrorMessage="1" sqref="L8:L27" xr:uid="{6C8F83E1-808A-4BE3-881E-C3232806BA22}">
      <formula1>"Cash,In Kind,Combination of both Cash &amp; In Kind (explanation is provided under Additional Explanation),TBD"</formula1>
    </dataValidation>
  </dataValidations>
  <printOptions horizontalCentered="1"/>
  <pageMargins left="0.5" right="0.5" top="0.25" bottom="0.25" header="0.5" footer="0.5"/>
  <pageSetup scale="33" orientation="landscape" horizontalDpi="300" verticalDpi="300" r:id="rId1"/>
  <headerFooter alignWithMargins="0"/>
  <drawing r:id="rId2"/>
  <tableParts count="1">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F6AF4-2B5E-42AD-B2A1-23B38B4EC5D8}">
  <sheetPr>
    <tabColor theme="0"/>
  </sheetPr>
  <dimension ref="A1:E25"/>
  <sheetViews>
    <sheetView workbookViewId="0">
      <selection activeCell="A2" sqref="A2:E2"/>
    </sheetView>
  </sheetViews>
  <sheetFormatPr defaultColWidth="9.140625" defaultRowHeight="12.75"/>
  <cols>
    <col min="1" max="5" width="37.7109375" style="737" customWidth="1"/>
    <col min="6" max="16384" width="9.140625" style="737"/>
  </cols>
  <sheetData>
    <row r="1" spans="1:5" ht="33.6" customHeight="1" thickBot="1">
      <c r="A1" s="785" t="s">
        <v>208</v>
      </c>
      <c r="B1" s="785"/>
      <c r="C1" s="785"/>
      <c r="D1" s="785"/>
      <c r="E1" s="785"/>
    </row>
    <row r="2" spans="1:5" ht="162.6" customHeight="1" thickBot="1">
      <c r="A2" s="805" t="s">
        <v>209</v>
      </c>
      <c r="B2" s="806"/>
      <c r="C2" s="806"/>
      <c r="D2" s="806"/>
      <c r="E2" s="807"/>
    </row>
    <row r="3" spans="1:5" ht="13.5" thickBot="1"/>
    <row r="4" spans="1:5" ht="15.75" thickBot="1">
      <c r="A4" s="793" t="s">
        <v>210</v>
      </c>
      <c r="B4" s="794"/>
      <c r="C4" s="794"/>
      <c r="D4" s="794"/>
      <c r="E4" s="795"/>
    </row>
    <row r="5" spans="1:5" ht="15.75" thickBot="1">
      <c r="A5" s="617"/>
      <c r="B5" s="743" t="s">
        <v>211</v>
      </c>
      <c r="C5" s="618" t="s">
        <v>212</v>
      </c>
      <c r="D5" s="618" t="s">
        <v>213</v>
      </c>
      <c r="E5" s="628" t="s">
        <v>214</v>
      </c>
    </row>
    <row r="6" spans="1:5" ht="15">
      <c r="A6" s="627" t="s">
        <v>40</v>
      </c>
      <c r="B6" s="692">
        <f>SUMIF(Personnel!$U$12:$U$41,'Cost Sharing-Matching'!B5,Personnel!$S$12:$S$41)</f>
        <v>0</v>
      </c>
      <c r="C6" s="693">
        <f>SUMIF(Personnel!$U$12:$U$41,'Cost Sharing-Matching'!C5,Personnel!$S$12:$S$41)</f>
        <v>0</v>
      </c>
      <c r="D6" s="706">
        <f>SUMIF(Personnel!$U$12:$U$41,'Cost Sharing-Matching'!D5,Personnel!$S$12:$S$41)</f>
        <v>0</v>
      </c>
      <c r="E6" s="702">
        <f>SUM(B6:D6)</f>
        <v>0</v>
      </c>
    </row>
    <row r="7" spans="1:5" ht="15">
      <c r="A7" s="620" t="s">
        <v>12</v>
      </c>
      <c r="B7" s="694">
        <f>SUMIF('1. Administrative&amp;LegalExpenses'!$P$12:$P$31,'Cost Sharing-Matching'!B5,'1. Administrative&amp;LegalExpenses'!$N$12:$N$31)</f>
        <v>0</v>
      </c>
      <c r="C7" s="694">
        <f>SUMIF('1. Administrative&amp;LegalExpenses'!$P$12:$P$31,'Cost Sharing-Matching'!C5,'1. Administrative&amp;LegalExpenses'!$N$12:$N$31)</f>
        <v>0</v>
      </c>
      <c r="D7" s="707">
        <f>SUMIF('1. Administrative&amp;LegalExpenses'!$P$12:$P$31,'Cost Sharing-Matching'!D5,'1. Administrative&amp;LegalExpenses'!$N$12:$N$31)</f>
        <v>0</v>
      </c>
      <c r="E7" s="703">
        <f t="shared" ref="E7:E18" si="0">SUM(B7:D7)</f>
        <v>0</v>
      </c>
    </row>
    <row r="8" spans="1:5" ht="30">
      <c r="A8" s="621" t="s">
        <v>13</v>
      </c>
      <c r="B8" s="695">
        <f>SUMIF('2. Land,Structures,Rights,etc.'!$P$10:$P$29,'Cost Sharing-Matching'!B5,'2. Land,Structures,Rights,etc.'!$N$10:$N$29)</f>
        <v>0</v>
      </c>
      <c r="C8" s="696">
        <f>SUMIF('2. Land,Structures,Rights,etc.'!$P$10:$P$29,'Cost Sharing-Matching'!C5,'2. Land,Structures,Rights,etc.'!$N$10:$N$29)</f>
        <v>0</v>
      </c>
      <c r="D8" s="707">
        <f>SUMIF('2. Land,Structures,Rights,etc.'!$P$10:$P$29,'Cost Sharing-Matching'!D5,'2. Land,Structures,Rights,etc.'!$N$10:$N$29)</f>
        <v>0</v>
      </c>
      <c r="E8" s="703">
        <f t="shared" si="0"/>
        <v>0</v>
      </c>
    </row>
    <row r="9" spans="1:5" ht="17.25" customHeight="1">
      <c r="A9" s="622" t="s">
        <v>118</v>
      </c>
      <c r="B9" s="694">
        <f>SUMIF('3. Relocation Expenses&amp;Payments'!$P$9:$P$28,'Cost Sharing-Matching'!B5,'3. Relocation Expenses&amp;Payments'!$N$9:$N$28)</f>
        <v>0</v>
      </c>
      <c r="C9" s="694">
        <f>SUMIF('3. Relocation Expenses&amp;Payments'!$P$9:$P$28,'Cost Sharing-Matching'!C5,'3. Relocation Expenses&amp;Payments'!$N$9:$N$28)</f>
        <v>0</v>
      </c>
      <c r="D9" s="707">
        <f>SUMIF('3. Relocation Expenses&amp;Payments'!$P$9:$P$28,'Cost Sharing-Matching'!D5,'3. Relocation Expenses&amp;Payments'!$N$9:$N$28)</f>
        <v>0</v>
      </c>
      <c r="E9" s="703">
        <f t="shared" si="0"/>
        <v>0</v>
      </c>
    </row>
    <row r="10" spans="1:5" ht="30">
      <c r="A10" s="626" t="s">
        <v>215</v>
      </c>
      <c r="B10" s="694">
        <f>SUMIF('4. Architectural&amp;Engineering'!$P$9:$P$28,'Cost Sharing-Matching'!B5,'4. Architectural&amp;Engineering'!$N$9:$N$28)</f>
        <v>0</v>
      </c>
      <c r="C10" s="694">
        <f>SUMIF('4. Architectural&amp;Engineering'!$P$9:$P$28,'Cost Sharing-Matching'!C5,'4. Architectural&amp;Engineering'!$N$9:$N$28)</f>
        <v>0</v>
      </c>
      <c r="D10" s="707">
        <f>SUMIF('4. Architectural&amp;Engineering'!$P$9:$P$28,'Cost Sharing-Matching'!D5,'4. Architectural&amp;Engineering'!$N$9:$N$28)</f>
        <v>0</v>
      </c>
      <c r="E10" s="703">
        <f t="shared" si="0"/>
        <v>0</v>
      </c>
    </row>
    <row r="11" spans="1:5" ht="30">
      <c r="A11" s="626" t="s">
        <v>216</v>
      </c>
      <c r="B11" s="694">
        <f>SUMIF('5. Other Architectural&amp;Engineer'!$P$9:$P$28,'Cost Sharing-Matching'!B5,'5. Other Architectural&amp;Engineer'!$N$9:$N$28)</f>
        <v>0</v>
      </c>
      <c r="C11" s="694">
        <f>SUMIF('5. Other Architectural&amp;Engineer'!$P$9:$P$28,'Cost Sharing-Matching'!C5,'5. Other Architectural&amp;Engineer'!$N$9:$N$28)</f>
        <v>0</v>
      </c>
      <c r="D11" s="707">
        <f>SUMIF('5. Other Architectural&amp;Engineer'!$P$9:$P$28,'Cost Sharing-Matching'!D5,'5. Other Architectural&amp;Engineer'!$N$9:$N$28)</f>
        <v>0</v>
      </c>
      <c r="E11" s="703">
        <f t="shared" si="0"/>
        <v>0</v>
      </c>
    </row>
    <row r="12" spans="1:5" ht="15">
      <c r="A12" s="626" t="s">
        <v>17</v>
      </c>
      <c r="B12" s="694">
        <f>SUMIF('6. Project Inspection Fees'!$P$8:$P$27,'Cost Sharing-Matching'!B5,'6. Project Inspection Fees'!$N$8:$N$27)</f>
        <v>0</v>
      </c>
      <c r="C12" s="694">
        <f>SUMIF('6. Project Inspection Fees'!$P$8:$P$27,'Cost Sharing-Matching'!C5,'6. Project Inspection Fees'!$N$8:$N$27)</f>
        <v>0</v>
      </c>
      <c r="D12" s="707">
        <f>SUMIF('6. Project Inspection Fees'!$P$8:$P$27,'Cost Sharing-Matching'!D5,'6. Project Inspection Fees'!$N$8:$N$27)</f>
        <v>0</v>
      </c>
      <c r="E12" s="703">
        <f t="shared" si="0"/>
        <v>0</v>
      </c>
    </row>
    <row r="13" spans="1:5" ht="15">
      <c r="A13" s="626" t="s">
        <v>18</v>
      </c>
      <c r="B13" s="694">
        <f>SUMIF('7. Site Work'!$P$8:$P$27,'Cost Sharing-Matching'!B5,'7. Site Work'!$N$8:$N$27)</f>
        <v>0</v>
      </c>
      <c r="C13" s="694">
        <f>SUMIF('7. Site Work'!$P$8:$P$27,'Cost Sharing-Matching'!C5,'7. Site Work'!$N$8:$N$27)</f>
        <v>0</v>
      </c>
      <c r="D13" s="707">
        <f>SUMIF('7. Site Work'!$P$8:$P$27,'Cost Sharing-Matching'!D5,'7. Site Work'!$N$8:$N$27)</f>
        <v>0</v>
      </c>
      <c r="E13" s="703">
        <f t="shared" si="0"/>
        <v>0</v>
      </c>
    </row>
    <row r="14" spans="1:5" ht="15">
      <c r="A14" s="626" t="s">
        <v>217</v>
      </c>
      <c r="B14" s="694">
        <f>SUMIF('8. Demolition&amp;Removal'!$P$8:$P$27,'Cost Sharing-Matching'!B5,'8. Demolition&amp;Removal'!$N$8:$N$27)</f>
        <v>0</v>
      </c>
      <c r="C14" s="694">
        <f>SUMIF('8. Demolition&amp;Removal'!$P$8:$P$27,'Cost Sharing-Matching'!C5,'8. Demolition&amp;Removal'!$N$8:$N$27)</f>
        <v>0</v>
      </c>
      <c r="D14" s="707">
        <f>SUMIF('8. Demolition&amp;Removal'!$P$8:$P$27,'Cost Sharing-Matching'!D5,'8. Demolition&amp;Removal'!$N$8:$N$27)</f>
        <v>0</v>
      </c>
      <c r="E14" s="703">
        <f t="shared" si="0"/>
        <v>0</v>
      </c>
    </row>
    <row r="15" spans="1:5" ht="15">
      <c r="A15" s="620" t="s">
        <v>20</v>
      </c>
      <c r="B15" s="694">
        <f>SUMIF('9. Construction'!$P$9:$P$38,'Cost Sharing-Matching'!B5,'9. Construction'!$N$9:$N$38)</f>
        <v>0</v>
      </c>
      <c r="C15" s="694">
        <f>SUMIF('9. Construction'!$P$9:$P$38,'Cost Sharing-Matching'!C5,'9. Construction'!$N$9:$N$38)</f>
        <v>0</v>
      </c>
      <c r="D15" s="707">
        <f>SUMIF('9. Construction'!$P$9:$P$38,'Cost Sharing-Matching'!D5,'9. Construction'!$N$9:$N$38)</f>
        <v>0</v>
      </c>
      <c r="E15" s="703">
        <f t="shared" si="0"/>
        <v>0</v>
      </c>
    </row>
    <row r="16" spans="1:5" ht="15">
      <c r="A16" s="623" t="s">
        <v>21</v>
      </c>
      <c r="B16" s="694">
        <f>SUMIF('10. Equipment'!$P$9:$P$38,'Cost Sharing-Matching'!B5,'10. Equipment'!$N$9:$N$38)</f>
        <v>0</v>
      </c>
      <c r="C16" s="694">
        <f>SUMIF('10. Equipment'!$P$9:$P$38,'Cost Sharing-Matching'!C5,'10. Equipment'!$N$9:$N$38)</f>
        <v>0</v>
      </c>
      <c r="D16" s="707">
        <f>SUMIF('10. Equipment'!$P$9:$P$38,'Cost Sharing-Matching'!D5,'10. Equipment'!$N$9:$N$38)</f>
        <v>0</v>
      </c>
      <c r="E16" s="703">
        <f t="shared" si="0"/>
        <v>0</v>
      </c>
    </row>
    <row r="17" spans="1:5" ht="15">
      <c r="A17" s="619" t="s">
        <v>22</v>
      </c>
      <c r="B17" s="698">
        <f>SUMIF('11. Miscellaneous'!$Q$8:$Q$27,'Cost Sharing-Matching'!B5,'11. Miscellaneous'!$O$8:$O$27)</f>
        <v>0</v>
      </c>
      <c r="C17" s="698">
        <f>SUMIF('11. Miscellaneous'!$Q$8:$Q$27,'Cost Sharing-Matching'!C5,'11. Miscellaneous'!$O$8:$O$27)</f>
        <v>0</v>
      </c>
      <c r="D17" s="708">
        <f>SUMIF('11. Miscellaneous'!$Q$8:$Q$27,'Cost Sharing-Matching'!D5,'11. Miscellaneous'!$O$8:$O$27)</f>
        <v>0</v>
      </c>
      <c r="E17" s="703">
        <f t="shared" si="0"/>
        <v>0</v>
      </c>
    </row>
    <row r="18" spans="1:5" ht="15">
      <c r="A18" s="620" t="s">
        <v>25</v>
      </c>
      <c r="B18" s="699">
        <f>SUMIF('12. Contingencies'!$M$8:$M$27,B5,'12. Contingencies'!$K$8:$K$27)</f>
        <v>0</v>
      </c>
      <c r="C18" s="697">
        <f>SUMIF('12. Contingencies'!$M$8:$M$27,C5,'12. Contingencies'!$K$8:$K$27)</f>
        <v>0</v>
      </c>
      <c r="D18" s="707">
        <f>SUMIF('12. Contingencies'!$M$8:$M$27,D5,'12. Contingencies'!$K$8:$K$27)</f>
        <v>0</v>
      </c>
      <c r="E18" s="704">
        <f t="shared" si="0"/>
        <v>0</v>
      </c>
    </row>
    <row r="19" spans="1:5" ht="15.75" thickBot="1">
      <c r="A19" s="619" t="s">
        <v>218</v>
      </c>
      <c r="B19" s="700">
        <f>SUMIF('Indirect Costs'!$K$8:$K$20,'Cost Sharing-Matching'!B5,'Indirect Costs'!$I$8:$I$20)</f>
        <v>0</v>
      </c>
      <c r="C19" s="701">
        <f>SUMIF('Indirect Costs'!$K$8:$K$20,'Cost Sharing-Matching'!C5,'Indirect Costs'!$I$8:$I$20)</f>
        <v>0</v>
      </c>
      <c r="D19" s="709">
        <f>SUMIF('Indirect Costs'!$K$8:$K$20,'Cost Sharing-Matching'!D5,'Indirect Costs'!$I$8:$I$20)</f>
        <v>0</v>
      </c>
      <c r="E19" s="705">
        <f>SUM(B19:D19)</f>
        <v>0</v>
      </c>
    </row>
    <row r="20" spans="1:5" ht="30.75" thickBot="1">
      <c r="A20" s="624" t="s">
        <v>219</v>
      </c>
      <c r="B20" s="724">
        <f>SUM(B6:B18)</f>
        <v>0</v>
      </c>
      <c r="C20" s="725">
        <f>SUM(C6:C18)</f>
        <v>0</v>
      </c>
      <c r="D20" s="726">
        <f>SUM(D6:D18)</f>
        <v>0</v>
      </c>
      <c r="E20" s="625"/>
    </row>
    <row r="21" spans="1:5" ht="15.75" thickBot="1">
      <c r="A21" s="738"/>
      <c r="B21" s="738"/>
      <c r="C21" s="738"/>
      <c r="D21" s="738"/>
      <c r="E21" s="739"/>
    </row>
    <row r="22" spans="1:5" ht="15.75" thickBot="1">
      <c r="A22" s="796" t="s">
        <v>220</v>
      </c>
      <c r="B22" s="797"/>
      <c r="C22" s="797"/>
      <c r="D22" s="798"/>
      <c r="E22" s="121">
        <f>SUM(E6:E19)</f>
        <v>0</v>
      </c>
    </row>
    <row r="23" spans="1:5" ht="15.75" thickBot="1">
      <c r="A23" s="738"/>
      <c r="B23" s="738"/>
      <c r="C23" s="738"/>
      <c r="D23" s="738"/>
      <c r="E23" s="739"/>
    </row>
    <row r="24" spans="1:5" ht="13.5">
      <c r="A24" s="799" t="s">
        <v>221</v>
      </c>
      <c r="B24" s="800"/>
      <c r="C24" s="800"/>
      <c r="D24" s="800"/>
      <c r="E24" s="801"/>
    </row>
    <row r="25" spans="1:5" ht="14.25" thickBot="1">
      <c r="A25" s="802"/>
      <c r="B25" s="803"/>
      <c r="C25" s="803"/>
      <c r="D25" s="803"/>
      <c r="E25" s="804"/>
    </row>
  </sheetData>
  <mergeCells count="6">
    <mergeCell ref="A4:E4"/>
    <mergeCell ref="A22:D22"/>
    <mergeCell ref="A24:E24"/>
    <mergeCell ref="A25:E25"/>
    <mergeCell ref="A1:E1"/>
    <mergeCell ref="A2:E2"/>
  </mergeCells>
  <pageMargins left="0.7" right="0.7" top="0.75" bottom="0.75" header="0.3" footer="0.3"/>
  <pageSetup orientation="portrait" horizontalDpi="1200" verticalDpi="12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A1E62-4585-413A-8BFE-978AD34A4A4F}">
  <sheetPr>
    <tabColor theme="0"/>
  </sheetPr>
  <dimension ref="A1:M24"/>
  <sheetViews>
    <sheetView showGridLines="0" tabSelected="1" zoomScale="80" zoomScaleNormal="80" workbookViewId="0">
      <selection activeCell="A3" sqref="A3:L3"/>
    </sheetView>
  </sheetViews>
  <sheetFormatPr defaultColWidth="8.7109375" defaultRowHeight="13.5"/>
  <cols>
    <col min="1" max="1" width="39.28515625" style="477" customWidth="1"/>
    <col min="2" max="3" width="23.28515625" style="477" customWidth="1"/>
    <col min="4" max="4" width="24.28515625" style="525" customWidth="1"/>
    <col min="5" max="5" width="35.42578125" style="525" customWidth="1"/>
    <col min="6" max="6" width="29.42578125" style="526" customWidth="1"/>
    <col min="7" max="7" width="36.42578125" style="526" customWidth="1"/>
    <col min="8" max="8" width="11.42578125" style="477" customWidth="1"/>
    <col min="9" max="9" width="14.5703125" style="477" customWidth="1"/>
    <col min="10" max="10" width="12.140625" style="477" customWidth="1"/>
    <col min="11" max="11" width="11.42578125" style="477" customWidth="1"/>
    <col min="12" max="12" width="19.28515625" style="477" customWidth="1"/>
    <col min="13" max="16384" width="8.7109375" style="477"/>
  </cols>
  <sheetData>
    <row r="1" spans="1:12" s="476" customFormat="1" ht="11.25">
      <c r="A1" s="792"/>
      <c r="B1" s="792"/>
      <c r="C1" s="792"/>
      <c r="D1" s="792"/>
      <c r="E1" s="740"/>
      <c r="F1" s="475"/>
      <c r="G1" s="475"/>
    </row>
    <row r="2" spans="1:12" ht="19.5" thickBot="1">
      <c r="A2" s="812" t="s">
        <v>218</v>
      </c>
      <c r="B2" s="812"/>
      <c r="C2" s="812"/>
      <c r="D2" s="812"/>
      <c r="E2" s="812"/>
      <c r="F2" s="812"/>
      <c r="G2" s="812"/>
      <c r="H2" s="812"/>
      <c r="I2" s="812"/>
      <c r="J2" s="812"/>
      <c r="K2" s="812"/>
      <c r="L2" s="812"/>
    </row>
    <row r="3" spans="1:12" s="260" customFormat="1" ht="186.75" customHeight="1" thickBot="1">
      <c r="A3" s="811" t="s">
        <v>222</v>
      </c>
      <c r="B3" s="811"/>
      <c r="C3" s="811"/>
      <c r="D3" s="811"/>
      <c r="E3" s="811"/>
      <c r="F3" s="811"/>
      <c r="G3" s="811"/>
      <c r="H3" s="811"/>
      <c r="I3" s="811"/>
      <c r="J3" s="811"/>
      <c r="K3" s="811"/>
      <c r="L3" s="811"/>
    </row>
    <row r="4" spans="1:12" s="260" customFormat="1" ht="18.600000000000001" customHeight="1" thickBot="1">
      <c r="A4" s="651"/>
      <c r="B4" s="535"/>
      <c r="C4" s="535"/>
      <c r="D4" s="535"/>
      <c r="E4" s="535"/>
      <c r="F4" s="535"/>
      <c r="G4" s="535"/>
    </row>
    <row r="5" spans="1:12" ht="32.450000000000003" customHeight="1" thickBot="1">
      <c r="A5" s="478"/>
      <c r="B5" s="479"/>
      <c r="C5" s="480"/>
      <c r="D5" s="480"/>
      <c r="E5" s="480"/>
      <c r="F5" s="481"/>
      <c r="G5" s="481"/>
      <c r="H5" s="808" t="s">
        <v>223</v>
      </c>
      <c r="I5" s="809"/>
      <c r="J5" s="809"/>
      <c r="K5" s="809"/>
      <c r="L5" s="810"/>
    </row>
    <row r="6" spans="1:12" ht="95.1" customHeight="1" thickBot="1">
      <c r="A6" s="482" t="s">
        <v>43</v>
      </c>
      <c r="B6" s="15" t="s">
        <v>224</v>
      </c>
      <c r="C6" s="53" t="s">
        <v>225</v>
      </c>
      <c r="D6" s="483" t="s">
        <v>226</v>
      </c>
      <c r="E6" s="483" t="s">
        <v>227</v>
      </c>
      <c r="F6" s="484" t="s">
        <v>228</v>
      </c>
      <c r="G6" s="485" t="s">
        <v>229</v>
      </c>
      <c r="H6" s="634" t="s">
        <v>60</v>
      </c>
      <c r="I6" s="635" t="s">
        <v>61</v>
      </c>
      <c r="J6" s="635" t="s">
        <v>62</v>
      </c>
      <c r="K6" s="635" t="s">
        <v>63</v>
      </c>
      <c r="L6" s="636" t="s">
        <v>64</v>
      </c>
    </row>
    <row r="7" spans="1:12" ht="27.75" thickBot="1">
      <c r="A7" s="486" t="s">
        <v>12</v>
      </c>
      <c r="B7" s="229">
        <v>600000</v>
      </c>
      <c r="C7" s="231">
        <v>0.56000000000000005</v>
      </c>
      <c r="D7" s="466">
        <f>ROUND(B7*C7,2)</f>
        <v>336000</v>
      </c>
      <c r="E7" s="487" t="s">
        <v>230</v>
      </c>
      <c r="F7" s="488">
        <v>0</v>
      </c>
      <c r="G7" s="489">
        <f>ROUND(Table15[[#This Row],[% Allocable for the Administration of the Grant]]*Table15[[#This Row],[Total Indirect Costs ($)]],2)</f>
        <v>0</v>
      </c>
      <c r="H7" s="538" t="s">
        <v>71</v>
      </c>
      <c r="I7" s="229">
        <v>0</v>
      </c>
      <c r="J7" s="710"/>
      <c r="K7" s="711"/>
      <c r="L7" s="539"/>
    </row>
    <row r="8" spans="1:12" ht="33" customHeight="1">
      <c r="A8" s="490" t="s">
        <v>40</v>
      </c>
      <c r="B8" s="160"/>
      <c r="C8" s="491"/>
      <c r="D8" s="492">
        <f>ROUND(B8*C8,2)</f>
        <v>0</v>
      </c>
      <c r="E8" s="493"/>
      <c r="F8" s="494">
        <f>IFERROR(SUMIF(Personnel!J12:J41,"Yes",Personnel!L12:M41)/Personnel!J43,0)</f>
        <v>0</v>
      </c>
      <c r="G8" s="495">
        <f>ROUND(Table15[[#This Row],[% Allocable for the Administration of the Grant]]*Table15[[#This Row],[Total Indirect Costs ($)]],2)</f>
        <v>0</v>
      </c>
      <c r="H8" s="637"/>
      <c r="I8" s="638">
        <v>0</v>
      </c>
      <c r="J8" s="730"/>
      <c r="K8" s="712"/>
      <c r="L8" s="639"/>
    </row>
    <row r="9" spans="1:12" ht="37.35" customHeight="1">
      <c r="A9" s="496" t="s">
        <v>12</v>
      </c>
      <c r="B9" s="497"/>
      <c r="C9" s="498"/>
      <c r="D9" s="492">
        <f t="shared" ref="D9:D15" si="0">ROUND(B9*C9,2)</f>
        <v>0</v>
      </c>
      <c r="E9" s="499"/>
      <c r="F9" s="500" cm="1">
        <f t="array" aca="1" ref="F9" ca="1">IFERROR(SUMFIF('1. Administrative&amp;LegalExpenses'!F12:F31,"Yes",'1. Administrative&amp;LegalExpenses'!H12:H31)/'1. Administrative&amp;LegalExpenses'!F33,0)</f>
        <v>0</v>
      </c>
      <c r="G9" s="501">
        <f ca="1">ROUND(Table15[[#This Row],[% Allocable for the Administration of the Grant]]*Table15[[#This Row],[Total Indirect Costs ($)]],2)</f>
        <v>0</v>
      </c>
      <c r="H9" s="640"/>
      <c r="I9" s="89">
        <v>0</v>
      </c>
      <c r="J9" s="730"/>
      <c r="K9" s="713"/>
      <c r="L9" s="641"/>
    </row>
    <row r="10" spans="1:12" ht="37.35" customHeight="1">
      <c r="A10" s="502" t="s">
        <v>13</v>
      </c>
      <c r="B10" s="503"/>
      <c r="C10" s="491"/>
      <c r="D10" s="492">
        <f>ROUND(B10*C10,2)</f>
        <v>0</v>
      </c>
      <c r="E10" s="493"/>
      <c r="F10" s="500">
        <f>IFERROR(SUMIF('2. Land,Structures,Rights,etc.'!F10:F29,"Yes",'2. Land,Structures,Rights,etc.'!H10:H29)/'2. Land,Structures,Rights,etc.'!F31,0)</f>
        <v>0</v>
      </c>
      <c r="G10" s="501">
        <f>ROUND(Table15[[#This Row],[% Allocable for the Administration of the Grant]]*Table15[[#This Row],[Total Indirect Costs ($)]],2)</f>
        <v>0</v>
      </c>
      <c r="H10" s="640"/>
      <c r="I10" s="89">
        <v>0</v>
      </c>
      <c r="J10" s="730"/>
      <c r="K10" s="713"/>
      <c r="L10" s="641"/>
    </row>
    <row r="11" spans="1:12" ht="37.35" customHeight="1">
      <c r="A11" s="502" t="s">
        <v>118</v>
      </c>
      <c r="B11" s="503"/>
      <c r="C11" s="491"/>
      <c r="D11" s="492">
        <f t="shared" si="0"/>
        <v>0</v>
      </c>
      <c r="E11" s="493"/>
      <c r="F11" s="500">
        <f>IFERROR(SUMIF('3. Relocation Expenses&amp;Payments'!F9:F28,"Yes",'3. Relocation Expenses&amp;Payments'!H9:H28)/'3. Relocation Expenses&amp;Payments'!F30,0)</f>
        <v>0</v>
      </c>
      <c r="G11" s="501">
        <f>ROUND(Table15[[#This Row],[% Allocable for the Administration of the Grant]]*Table15[[#This Row],[Total Indirect Costs ($)]],2)</f>
        <v>0</v>
      </c>
      <c r="H11" s="640"/>
      <c r="I11" s="89">
        <v>0</v>
      </c>
      <c r="J11" s="730"/>
      <c r="K11" s="713"/>
      <c r="L11" s="641"/>
    </row>
    <row r="12" spans="1:12" ht="37.35" customHeight="1">
      <c r="A12" s="502" t="s">
        <v>215</v>
      </c>
      <c r="B12" s="503"/>
      <c r="C12" s="491"/>
      <c r="D12" s="492">
        <f t="shared" si="0"/>
        <v>0</v>
      </c>
      <c r="E12" s="493"/>
      <c r="F12" s="500">
        <f>IFERROR(SUMIF('4. Architectural&amp;Engineering'!F9:F28,"Yes",'4. Architectural&amp;Engineering'!H9:H28)/'4. Architectural&amp;Engineering'!F30,0)</f>
        <v>0</v>
      </c>
      <c r="G12" s="501">
        <f>ROUND(Table15[[#This Row],[% Allocable for the Administration of the Grant]]*Table15[[#This Row],[Total Indirect Costs ($)]],2)</f>
        <v>0</v>
      </c>
      <c r="H12" s="640"/>
      <c r="I12" s="89">
        <v>0</v>
      </c>
      <c r="J12" s="730"/>
      <c r="K12" s="713"/>
      <c r="L12" s="641"/>
    </row>
    <row r="13" spans="1:12" ht="37.35" customHeight="1">
      <c r="A13" s="502" t="s">
        <v>216</v>
      </c>
      <c r="B13" s="503"/>
      <c r="C13" s="491"/>
      <c r="D13" s="492">
        <f t="shared" si="0"/>
        <v>0</v>
      </c>
      <c r="E13" s="493"/>
      <c r="F13" s="500">
        <f>IFERROR(SUMIF('5. Other Architectural&amp;Engineer'!F9:F28,"Yes",'5. Other Architectural&amp;Engineer'!H9:H28)/'5. Other Architectural&amp;Engineer'!F30,0)</f>
        <v>0</v>
      </c>
      <c r="G13" s="501">
        <f>ROUND(Table15[[#This Row],[% Allocable for the Administration of the Grant]]*Table15[[#This Row],[Total Indirect Costs ($)]],2)</f>
        <v>0</v>
      </c>
      <c r="H13" s="640"/>
      <c r="I13" s="89">
        <v>0</v>
      </c>
      <c r="J13" s="730"/>
      <c r="K13" s="713"/>
      <c r="L13" s="641"/>
    </row>
    <row r="14" spans="1:12" ht="37.35" customHeight="1">
      <c r="A14" s="502" t="s">
        <v>17</v>
      </c>
      <c r="B14" s="503"/>
      <c r="C14" s="491"/>
      <c r="D14" s="492">
        <f t="shared" si="0"/>
        <v>0</v>
      </c>
      <c r="E14" s="493"/>
      <c r="F14" s="500">
        <f>IFERROR(SUMIF('6. Project Inspection Fees'!F8:F27,"Yes",'6. Project Inspection Fees'!H8:H27)/'6. Project Inspection Fees'!F29,0)</f>
        <v>0</v>
      </c>
      <c r="G14" s="501">
        <f>ROUND(Table15[[#This Row],[% Allocable for the Administration of the Grant]]*Table15[[#This Row],[Total Indirect Costs ($)]],2)</f>
        <v>0</v>
      </c>
      <c r="H14" s="640"/>
      <c r="I14" s="89">
        <v>0</v>
      </c>
      <c r="J14" s="730"/>
      <c r="K14" s="713"/>
      <c r="L14" s="641"/>
    </row>
    <row r="15" spans="1:12" ht="37.35" customHeight="1">
      <c r="A15" s="502" t="s">
        <v>18</v>
      </c>
      <c r="B15" s="504"/>
      <c r="C15" s="491"/>
      <c r="D15" s="505">
        <f t="shared" si="0"/>
        <v>0</v>
      </c>
      <c r="E15" s="506"/>
      <c r="F15" s="500">
        <f>IFERROR(SUMIF('7. Site Work'!F8:F27,"yes",'7. Site Work'!H8:H27)/'7. Site Work'!F29,0)</f>
        <v>0</v>
      </c>
      <c r="G15" s="501">
        <f>ROUND(Table15[[#This Row],[% Allocable for the Administration of the Grant]]*Table15[[#This Row],[Total Indirect Costs ($)]],2)</f>
        <v>0</v>
      </c>
      <c r="H15" s="644"/>
      <c r="I15" s="100">
        <v>0</v>
      </c>
      <c r="J15" s="730"/>
      <c r="K15" s="713"/>
      <c r="L15" s="645"/>
    </row>
    <row r="16" spans="1:12" ht="37.35" customHeight="1">
      <c r="A16" s="507" t="s">
        <v>217</v>
      </c>
      <c r="B16" s="160"/>
      <c r="C16" s="491"/>
      <c r="D16" s="505">
        <f>ROUND(B16*C16,2)</f>
        <v>0</v>
      </c>
      <c r="E16" s="499"/>
      <c r="F16" s="500">
        <f>IFERROR(SUMIF('8. Demolition&amp;Removal'!F8:F27,"Yes",'8. Demolition&amp;Removal'!H8:H27)/'8. Demolition&amp;Removal'!F29,0)</f>
        <v>0</v>
      </c>
      <c r="G16" s="501">
        <f>ROUND(Table15[[#This Row],[% Allocable for the Administration of the Grant]]*Table15[[#This Row],[Total Indirect Costs ($)]],2)</f>
        <v>0</v>
      </c>
      <c r="H16" s="646"/>
      <c r="I16" s="647">
        <v>0</v>
      </c>
      <c r="J16" s="730"/>
      <c r="K16" s="714"/>
      <c r="L16" s="648"/>
    </row>
    <row r="17" spans="1:13" ht="37.35" customHeight="1">
      <c r="A17" s="507" t="s">
        <v>20</v>
      </c>
      <c r="B17" s="160"/>
      <c r="C17" s="491"/>
      <c r="D17" s="505">
        <f>ROUND(B17*C17,2)</f>
        <v>0</v>
      </c>
      <c r="E17" s="499"/>
      <c r="F17" s="500">
        <f>IFERROR(SUMIF('9. Construction'!F9:F38,"Yes",'9. Construction'!H9:H38)/'9. Construction'!E40,0)</f>
        <v>0</v>
      </c>
      <c r="G17" s="653">
        <f>ROUND(Table15[[#This Row],[% Allocable for the Administration of the Grant]]*Table15[[#This Row],[Total Indirect Costs ($)]],2)</f>
        <v>0</v>
      </c>
      <c r="H17" s="652"/>
      <c r="I17" s="100">
        <v>0</v>
      </c>
      <c r="J17" s="730"/>
      <c r="K17" s="713"/>
      <c r="L17" s="649"/>
      <c r="M17" s="650"/>
    </row>
    <row r="18" spans="1:13" ht="37.35" customHeight="1">
      <c r="A18" s="507" t="s">
        <v>21</v>
      </c>
      <c r="B18" s="160"/>
      <c r="C18" s="491"/>
      <c r="D18" s="505">
        <f>ROUND(B18*C18,2)</f>
        <v>0</v>
      </c>
      <c r="E18" s="499"/>
      <c r="F18" s="500">
        <f>IFERROR(SUMIF('10. Equipment'!F9:F38,"Yes",'10. Equipment'!H9:H38)/'10. Equipment'!F40,0)</f>
        <v>0</v>
      </c>
      <c r="G18" s="501">
        <f>ROUND(Table15[[#This Row],[% Allocable for the Administration of the Grant]]*Table15[[#This Row],[Total Indirect Costs ($)]],2)</f>
        <v>0</v>
      </c>
      <c r="H18" s="646"/>
      <c r="I18" s="647">
        <v>0</v>
      </c>
      <c r="J18" s="730"/>
      <c r="K18" s="714"/>
      <c r="L18" s="648"/>
    </row>
    <row r="19" spans="1:13" ht="37.35" customHeight="1">
      <c r="A19" s="508" t="s">
        <v>22</v>
      </c>
      <c r="B19" s="509"/>
      <c r="C19" s="491"/>
      <c r="D19" s="505">
        <f>ROUND(B19*C19,2)</f>
        <v>0</v>
      </c>
      <c r="E19" s="499"/>
      <c r="F19" s="500">
        <f>IFERROR(SUMIF('11. Miscellaneous'!F8:F27,"Yes",'11. Miscellaneous'!I8:I27)/'11. Miscellaneous'!F29,0)</f>
        <v>0</v>
      </c>
      <c r="G19" s="653">
        <f>ROUND(Table15[[#This Row],[% Allocable for the Administration of the Grant]]*Table15[[#This Row],[Total Indirect Costs ($)]],2)</f>
        <v>0</v>
      </c>
      <c r="H19" s="652"/>
      <c r="I19" s="100">
        <v>0</v>
      </c>
      <c r="J19" s="733"/>
      <c r="K19" s="713"/>
      <c r="L19" s="649"/>
      <c r="M19" s="650"/>
    </row>
    <row r="20" spans="1:13" ht="37.35" customHeight="1" thickBot="1">
      <c r="A20" s="510" t="s">
        <v>25</v>
      </c>
      <c r="B20" s="511"/>
      <c r="C20" s="512"/>
      <c r="D20" s="505">
        <f>ROUND(B20*C20,2)</f>
        <v>0</v>
      </c>
      <c r="E20" s="513"/>
      <c r="F20" s="494">
        <f>IFERROR(SUMIF('12. Contingencies'!C8:C27,"Yes",'12. Contingencies'!E8:E27)/'12. Contingencies'!C29,0)</f>
        <v>0</v>
      </c>
      <c r="G20" s="415">
        <f>ROUND(Table15[[#This Row],[% Allocable for the Administration of the Grant]]*Table15[[#This Row],[Total Indirect Costs ($)]],2)</f>
        <v>0</v>
      </c>
      <c r="H20" s="642"/>
      <c r="I20" s="731">
        <v>0</v>
      </c>
      <c r="J20" s="734"/>
      <c r="K20" s="732"/>
      <c r="L20" s="643"/>
    </row>
    <row r="21" spans="1:13" ht="15" customHeight="1" thickBot="1">
      <c r="A21" s="514"/>
      <c r="B21" s="515"/>
      <c r="C21" s="516"/>
      <c r="D21" s="517"/>
      <c r="E21" s="518"/>
      <c r="F21" s="519"/>
      <c r="G21" s="519"/>
    </row>
    <row r="22" spans="1:13" ht="45.2" customHeight="1" thickBot="1">
      <c r="A22" s="813" t="s">
        <v>231</v>
      </c>
      <c r="B22" s="813"/>
      <c r="C22" s="814"/>
      <c r="D22" s="520">
        <f>SUM(D8:D20)</f>
        <v>0</v>
      </c>
      <c r="E22" s="521"/>
      <c r="F22" s="521"/>
      <c r="G22" s="520">
        <f ca="1">SUM(G8:G20)</f>
        <v>0</v>
      </c>
      <c r="H22" s="729"/>
      <c r="I22" s="736">
        <f>SUM(I8:I20)</f>
        <v>0</v>
      </c>
    </row>
    <row r="23" spans="1:13" ht="15.75" thickBot="1">
      <c r="A23" s="522"/>
      <c r="B23" s="523"/>
      <c r="C23" s="523"/>
      <c r="D23" s="523"/>
      <c r="E23" s="523"/>
      <c r="F23" s="524"/>
      <c r="G23" s="524"/>
    </row>
    <row r="24" spans="1:13" ht="45.2" customHeight="1" thickBot="1">
      <c r="A24" s="790" t="s">
        <v>39</v>
      </c>
      <c r="B24" s="790"/>
      <c r="C24" s="790"/>
      <c r="D24" s="790"/>
      <c r="E24" s="790"/>
      <c r="F24" s="790"/>
      <c r="G24" s="790"/>
      <c r="H24" s="790"/>
      <c r="I24" s="790"/>
      <c r="J24" s="790"/>
      <c r="K24" s="790"/>
      <c r="L24" s="790"/>
    </row>
  </sheetData>
  <mergeCells count="6">
    <mergeCell ref="H5:L5"/>
    <mergeCell ref="A3:L3"/>
    <mergeCell ref="A2:L2"/>
    <mergeCell ref="A24:L24"/>
    <mergeCell ref="A1:D1"/>
    <mergeCell ref="A22:C22"/>
  </mergeCells>
  <conditionalFormatting sqref="I8:I20 K8:L20">
    <cfRule type="expression" dxfId="21" priority="6">
      <formula>$H9="no"</formula>
    </cfRule>
    <cfRule type="expression" dxfId="20" priority="7">
      <formula>$H9="tbd"</formula>
    </cfRule>
  </conditionalFormatting>
  <conditionalFormatting sqref="I22">
    <cfRule type="expression" dxfId="19" priority="5">
      <formula>$I18="no"</formula>
    </cfRule>
  </conditionalFormatting>
  <conditionalFormatting sqref="J8:J20">
    <cfRule type="expression" dxfId="18" priority="1">
      <formula>#REF!="no"</formula>
    </cfRule>
    <cfRule type="expression" dxfId="17" priority="2">
      <formula>#REF!="tbd"</formula>
    </cfRule>
    <cfRule type="expression" dxfId="16" priority="3">
      <formula>$H9="no"</formula>
    </cfRule>
    <cfRule type="expression" dxfId="15" priority="4">
      <formula>$H9="tbd"</formula>
    </cfRule>
  </conditionalFormatting>
  <dataValidations count="3">
    <dataValidation type="list" allowBlank="1" showInputMessage="1" showErrorMessage="1" sqref="K7:K20" xr:uid="{80E01C6F-B3A2-4606-865A-077935237E18}">
      <formula1>"State,Local,Other"</formula1>
    </dataValidation>
    <dataValidation type="list" allowBlank="1" showInputMessage="1" showErrorMessage="1" sqref="H7:H20" xr:uid="{D3F0DAC1-2861-4078-A434-D9107EA72E16}">
      <formula1>"Yes,No"</formula1>
    </dataValidation>
    <dataValidation type="list" allowBlank="1" showInputMessage="1" showErrorMessage="1" sqref="J8:J20" xr:uid="{4CB4DF59-FEA7-4242-AFD5-E4CB1F81A2BB}">
      <formula1>"Cash,In Kind,Combination of both Cash &amp; In Kind (explanation is provided under Additional Explanation),TBD"</formula1>
    </dataValidation>
  </dataValidations>
  <pageMargins left="0.7" right="0.7" top="0.75" bottom="0.75" header="0.3" footer="0.3"/>
  <pageSetup scale="38" orientation="portrait" r:id="rId1"/>
  <ignoredErrors>
    <ignoredError sqref="D7:D20 G7:G20" calculatedColumn="1"/>
    <ignoredError sqref="I22" formulaRange="1"/>
  </ignoredErrors>
  <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DFBCB-5E1C-4EAB-A5B7-EF99BCF6DD5A}">
  <sheetPr codeName="Sheet15"/>
  <dimension ref="A1:V8"/>
  <sheetViews>
    <sheetView workbookViewId="0">
      <selection activeCell="Q22" sqref="Q22"/>
    </sheetView>
  </sheetViews>
  <sheetFormatPr defaultRowHeight="12.75"/>
  <cols>
    <col min="20" max="20" width="29.5703125" style="2" bestFit="1" customWidth="1"/>
    <col min="21" max="21" width="8.5703125" style="2"/>
  </cols>
  <sheetData>
    <row r="1" spans="1:22">
      <c r="A1" s="1" t="s">
        <v>73</v>
      </c>
      <c r="C1" s="1" t="s">
        <v>232</v>
      </c>
      <c r="E1" t="s">
        <v>233</v>
      </c>
      <c r="G1" s="1" t="s">
        <v>67</v>
      </c>
      <c r="I1" s="1" t="s">
        <v>40</v>
      </c>
      <c r="K1" s="1" t="s">
        <v>67</v>
      </c>
      <c r="M1" s="1" t="s">
        <v>234</v>
      </c>
      <c r="O1" t="s">
        <v>235</v>
      </c>
      <c r="Q1" t="s">
        <v>67</v>
      </c>
      <c r="S1" t="s">
        <v>67</v>
      </c>
      <c r="T1" s="2" t="s">
        <v>232</v>
      </c>
      <c r="U1" s="2" t="s">
        <v>235</v>
      </c>
      <c r="V1" s="1" t="s">
        <v>236</v>
      </c>
    </row>
    <row r="2" spans="1:22">
      <c r="A2" s="1" t="s">
        <v>237</v>
      </c>
      <c r="C2" s="1" t="s">
        <v>238</v>
      </c>
      <c r="E2" t="s">
        <v>239</v>
      </c>
      <c r="G2" s="1" t="s">
        <v>71</v>
      </c>
      <c r="I2" s="1" t="s">
        <v>240</v>
      </c>
      <c r="K2" s="1" t="s">
        <v>71</v>
      </c>
      <c r="M2" s="1" t="s">
        <v>241</v>
      </c>
      <c r="O2" t="s">
        <v>242</v>
      </c>
      <c r="Q2" t="s">
        <v>71</v>
      </c>
      <c r="S2" t="s">
        <v>71</v>
      </c>
      <c r="T2" s="2" t="s">
        <v>238</v>
      </c>
      <c r="U2" s="2" t="s">
        <v>211</v>
      </c>
      <c r="V2" s="1" t="s">
        <v>243</v>
      </c>
    </row>
    <row r="3" spans="1:22" ht="38.25">
      <c r="A3" s="1" t="s">
        <v>66</v>
      </c>
      <c r="I3" s="1" t="s">
        <v>244</v>
      </c>
      <c r="M3" s="1" t="s">
        <v>245</v>
      </c>
      <c r="S3" s="1" t="s">
        <v>246</v>
      </c>
      <c r="T3" s="3" t="s">
        <v>247</v>
      </c>
      <c r="U3" s="2" t="s">
        <v>212</v>
      </c>
      <c r="V3" s="1" t="s">
        <v>248</v>
      </c>
    </row>
    <row r="4" spans="1:22">
      <c r="A4" s="1"/>
      <c r="I4" s="1" t="s">
        <v>249</v>
      </c>
      <c r="M4" s="1" t="s">
        <v>250</v>
      </c>
      <c r="T4" s="3" t="s">
        <v>246</v>
      </c>
      <c r="U4" s="3" t="s">
        <v>213</v>
      </c>
      <c r="V4" s="1" t="s">
        <v>251</v>
      </c>
    </row>
    <row r="5" spans="1:22">
      <c r="I5" s="1" t="s">
        <v>252</v>
      </c>
      <c r="U5" s="2" t="s">
        <v>246</v>
      </c>
      <c r="V5" s="1" t="s">
        <v>253</v>
      </c>
    </row>
    <row r="6" spans="1:22">
      <c r="I6" s="1" t="s">
        <v>254</v>
      </c>
      <c r="V6" s="1" t="s">
        <v>246</v>
      </c>
    </row>
    <row r="7" spans="1:22">
      <c r="I7" s="1" t="s">
        <v>255</v>
      </c>
      <c r="V7" s="1"/>
    </row>
    <row r="8" spans="1:22">
      <c r="I8" s="1" t="s">
        <v>213</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9AB9F-1AC7-4AB4-80BD-A520D6C5C773}">
  <sheetPr>
    <tabColor theme="0"/>
  </sheetPr>
  <dimension ref="A4:V47"/>
  <sheetViews>
    <sheetView showGridLines="0" zoomScaleNormal="100" workbookViewId="0">
      <selection activeCell="I44" sqref="I44"/>
    </sheetView>
  </sheetViews>
  <sheetFormatPr defaultColWidth="8.7109375" defaultRowHeight="13.5"/>
  <cols>
    <col min="1" max="14" width="17.7109375" style="47" customWidth="1"/>
    <col min="15" max="15" width="75.85546875" style="47" customWidth="1"/>
    <col min="16" max="16" width="70.7109375" style="47" customWidth="1"/>
    <col min="17" max="17" width="17.140625" style="47" customWidth="1"/>
    <col min="18" max="21" width="17.7109375" style="47" customWidth="1"/>
    <col min="22" max="22" width="21.7109375" style="47" customWidth="1"/>
    <col min="23" max="16384" width="8.7109375" style="47"/>
  </cols>
  <sheetData>
    <row r="4" spans="1:22" ht="12.75" customHeight="1">
      <c r="A4" s="785" t="s">
        <v>40</v>
      </c>
      <c r="B4" s="785"/>
      <c r="C4" s="785"/>
      <c r="D4" s="785"/>
      <c r="E4" s="785"/>
      <c r="F4" s="785"/>
      <c r="G4" s="785"/>
      <c r="H4" s="785"/>
      <c r="I4" s="785"/>
      <c r="J4" s="785"/>
      <c r="K4" s="785"/>
      <c r="L4" s="785"/>
      <c r="M4" s="785"/>
      <c r="N4" s="785"/>
      <c r="O4" s="785"/>
      <c r="P4" s="785"/>
      <c r="Q4" s="785"/>
      <c r="R4" s="785"/>
      <c r="S4" s="785"/>
      <c r="T4" s="785"/>
      <c r="U4" s="785"/>
      <c r="V4" s="785"/>
    </row>
    <row r="5" spans="1:22" ht="29.85" customHeight="1" thickBot="1">
      <c r="A5" s="786"/>
      <c r="B5" s="786"/>
      <c r="C5" s="786"/>
      <c r="D5" s="786"/>
      <c r="E5" s="786"/>
      <c r="F5" s="786"/>
      <c r="G5" s="786"/>
      <c r="H5" s="786"/>
      <c r="I5" s="786"/>
      <c r="J5" s="786"/>
      <c r="K5" s="786"/>
      <c r="L5" s="786"/>
      <c r="M5" s="786"/>
      <c r="N5" s="786"/>
      <c r="O5" s="786"/>
      <c r="P5" s="786"/>
      <c r="Q5" s="786"/>
      <c r="R5" s="786"/>
      <c r="S5" s="786"/>
      <c r="T5" s="786"/>
      <c r="U5" s="786"/>
      <c r="V5" s="786"/>
    </row>
    <row r="6" spans="1:22" ht="230.45" customHeight="1" thickBot="1">
      <c r="A6" s="787" t="s">
        <v>41</v>
      </c>
      <c r="B6" s="788"/>
      <c r="C6" s="788"/>
      <c r="D6" s="788"/>
      <c r="E6" s="788"/>
      <c r="F6" s="788"/>
      <c r="G6" s="788"/>
      <c r="H6" s="788"/>
      <c r="I6" s="788"/>
      <c r="J6" s="788"/>
      <c r="K6" s="788"/>
      <c r="L6" s="788"/>
      <c r="M6" s="788"/>
      <c r="N6" s="788"/>
      <c r="O6" s="788"/>
      <c r="P6" s="788"/>
      <c r="Q6" s="788"/>
      <c r="R6" s="536"/>
      <c r="S6" s="536"/>
      <c r="T6" s="536"/>
      <c r="U6" s="536"/>
      <c r="V6" s="537"/>
    </row>
    <row r="7" spans="1:22" ht="26.1" customHeight="1" thickBot="1">
      <c r="A7" s="533"/>
      <c r="B7" s="533"/>
      <c r="C7" s="533"/>
      <c r="D7" s="533"/>
      <c r="E7" s="533"/>
      <c r="F7" s="533"/>
      <c r="G7" s="533"/>
      <c r="H7" s="533"/>
      <c r="I7" s="533"/>
      <c r="J7" s="533"/>
      <c r="K7" s="533"/>
      <c r="L7" s="533"/>
      <c r="M7" s="533"/>
      <c r="N7" s="533"/>
      <c r="O7" s="533"/>
      <c r="P7" s="533"/>
      <c r="Q7" s="533"/>
      <c r="R7" s="532"/>
      <c r="S7" s="532"/>
      <c r="T7" s="532"/>
      <c r="U7" s="532"/>
      <c r="V7" s="532"/>
    </row>
    <row r="8" spans="1:22" ht="24" customHeight="1" thickBot="1">
      <c r="A8" s="48"/>
      <c r="B8" s="48"/>
      <c r="C8" s="49"/>
      <c r="D8" s="48"/>
      <c r="E8" s="48"/>
      <c r="F8" s="48"/>
      <c r="G8" s="48"/>
      <c r="H8" s="50"/>
      <c r="I8" s="51"/>
      <c r="J8" s="51"/>
      <c r="K8" s="13"/>
      <c r="L8" s="52"/>
      <c r="M8" s="13"/>
      <c r="R8" s="779" t="s">
        <v>42</v>
      </c>
      <c r="S8" s="780"/>
      <c r="T8" s="780"/>
      <c r="U8" s="780"/>
      <c r="V8" s="781"/>
    </row>
    <row r="9" spans="1:22" ht="95.1" customHeight="1" thickBot="1">
      <c r="A9" s="53" t="s">
        <v>43</v>
      </c>
      <c r="B9" s="54" t="s">
        <v>44</v>
      </c>
      <c r="C9" s="55" t="s">
        <v>45</v>
      </c>
      <c r="D9" s="56" t="s">
        <v>46</v>
      </c>
      <c r="E9" s="54" t="s">
        <v>47</v>
      </c>
      <c r="F9" s="57" t="s">
        <v>48</v>
      </c>
      <c r="G9" s="57" t="s">
        <v>49</v>
      </c>
      <c r="H9" s="58" t="s">
        <v>50</v>
      </c>
      <c r="I9" s="57" t="s">
        <v>51</v>
      </c>
      <c r="J9" s="57" t="s">
        <v>52</v>
      </c>
      <c r="K9" s="57" t="s">
        <v>53</v>
      </c>
      <c r="L9" s="57" t="s">
        <v>54</v>
      </c>
      <c r="M9" s="59" t="s">
        <v>55</v>
      </c>
      <c r="N9" s="60" t="s">
        <v>56</v>
      </c>
      <c r="O9" s="15" t="s">
        <v>57</v>
      </c>
      <c r="P9" s="54" t="s">
        <v>58</v>
      </c>
      <c r="Q9" s="61" t="s">
        <v>59</v>
      </c>
      <c r="R9" s="568" t="s">
        <v>60</v>
      </c>
      <c r="S9" s="569" t="s">
        <v>61</v>
      </c>
      <c r="T9" s="569" t="s">
        <v>62</v>
      </c>
      <c r="U9" s="570" t="s">
        <v>63</v>
      </c>
      <c r="V9" s="571" t="s">
        <v>64</v>
      </c>
    </row>
    <row r="10" spans="1:22" ht="218.65" customHeight="1">
      <c r="A10" s="63" t="s">
        <v>12</v>
      </c>
      <c r="B10" s="63" t="s">
        <v>65</v>
      </c>
      <c r="C10" s="64" t="s">
        <v>66</v>
      </c>
      <c r="D10" s="64">
        <v>4</v>
      </c>
      <c r="E10" s="65">
        <v>80000</v>
      </c>
      <c r="F10" s="65">
        <f t="shared" ref="F10:F41" si="0">D10*E10</f>
        <v>320000</v>
      </c>
      <c r="G10" s="65">
        <f t="shared" ref="G10:G33" si="1">F10*H10</f>
        <v>112000</v>
      </c>
      <c r="H10" s="66">
        <v>0.35</v>
      </c>
      <c r="I10" s="65">
        <f>SUM(F10:G10)</f>
        <v>432000</v>
      </c>
      <c r="J10" s="65" t="s">
        <v>67</v>
      </c>
      <c r="K10" s="67">
        <v>0.3</v>
      </c>
      <c r="L10" s="65">
        <f>Table1[[#This Row],[Subtotal Salary]]*Table1[[#This Row],[% Allocable for the Administration of the Grant (If applicable)]]</f>
        <v>96000</v>
      </c>
      <c r="M10" s="68">
        <f>Table1[[#This Row],[Fringe Benefits]]*Table1[[#This Row],[% Allocable for the Administration of the Grant (If applicable)]]</f>
        <v>33600</v>
      </c>
      <c r="N10" s="69" t="s">
        <v>68</v>
      </c>
      <c r="O10" s="70" t="s">
        <v>69</v>
      </c>
      <c r="P10" s="71" t="s">
        <v>70</v>
      </c>
      <c r="Q10" s="71"/>
      <c r="R10" s="577" t="s">
        <v>71</v>
      </c>
      <c r="S10" s="266">
        <v>0</v>
      </c>
      <c r="T10" s="659"/>
      <c r="U10" s="270"/>
      <c r="V10" s="271"/>
    </row>
    <row r="11" spans="1:22" ht="220.5" customHeight="1" thickBot="1">
      <c r="A11" s="72" t="s">
        <v>12</v>
      </c>
      <c r="B11" s="72" t="s">
        <v>72</v>
      </c>
      <c r="C11" s="73" t="s">
        <v>73</v>
      </c>
      <c r="D11" s="73">
        <v>40</v>
      </c>
      <c r="E11" s="74">
        <v>300</v>
      </c>
      <c r="F11" s="74">
        <f t="shared" si="0"/>
        <v>12000</v>
      </c>
      <c r="G11" s="74">
        <f t="shared" si="1"/>
        <v>4200</v>
      </c>
      <c r="H11" s="75">
        <v>0.35</v>
      </c>
      <c r="I11" s="74">
        <f>SUM(F11:G11)</f>
        <v>16200</v>
      </c>
      <c r="J11" s="76" t="s">
        <v>71</v>
      </c>
      <c r="K11" s="77">
        <v>1</v>
      </c>
      <c r="L11" s="74">
        <f>Table1[[#This Row],[Subtotal Salary]]*Table1[[#This Row],[% Allocable for the Administration of the Grant (If applicable)]]</f>
        <v>12000</v>
      </c>
      <c r="M11" s="78">
        <f>Table1[[#This Row],[Fringe Benefits]]*Table1[[#This Row],[% Allocable for the Administration of the Grant (If applicable)]]</f>
        <v>4200</v>
      </c>
      <c r="N11" s="79" t="s">
        <v>68</v>
      </c>
      <c r="O11" s="80" t="s">
        <v>74</v>
      </c>
      <c r="P11" s="81" t="s">
        <v>75</v>
      </c>
      <c r="Q11" s="81"/>
      <c r="R11" s="578" t="s">
        <v>71</v>
      </c>
      <c r="S11" s="658">
        <v>0</v>
      </c>
      <c r="T11" s="213"/>
      <c r="U11" s="660"/>
      <c r="V11" s="661"/>
    </row>
    <row r="12" spans="1:22" ht="15" customHeight="1">
      <c r="A12" s="82"/>
      <c r="B12" s="83"/>
      <c r="C12" s="84"/>
      <c r="D12" s="84"/>
      <c r="E12" s="85"/>
      <c r="F12" s="86">
        <f>D12*E12</f>
        <v>0</v>
      </c>
      <c r="G12" s="87">
        <f>F12*H12</f>
        <v>0</v>
      </c>
      <c r="H12" s="88"/>
      <c r="I12" s="86">
        <f>SUM(F12:G12)</f>
        <v>0</v>
      </c>
      <c r="J12" s="89"/>
      <c r="K12" s="90"/>
      <c r="L12" s="86">
        <f>Table1[[#This Row],[Subtotal Salary]]*Table1[[#This Row],[% Allocable for the Administration of the Grant (If applicable)]]</f>
        <v>0</v>
      </c>
      <c r="M12" s="91">
        <f>Table1[[#This Row],[Fringe Benefits]]*Table1[[#This Row],[% Allocable for the Administration of the Grant (If applicable)]]</f>
        <v>0</v>
      </c>
      <c r="N12" s="92"/>
      <c r="O12" s="93"/>
      <c r="P12" s="94"/>
      <c r="Q12" s="94"/>
      <c r="R12" s="662"/>
      <c r="S12" s="574">
        <v>0</v>
      </c>
      <c r="T12" s="730"/>
      <c r="U12" s="665"/>
      <c r="V12" s="666"/>
    </row>
    <row r="13" spans="1:22" ht="15" customHeight="1">
      <c r="A13" s="95"/>
      <c r="B13" s="96"/>
      <c r="C13" s="97"/>
      <c r="D13" s="97"/>
      <c r="E13" s="98"/>
      <c r="F13" s="86">
        <f t="shared" si="0"/>
        <v>0</v>
      </c>
      <c r="G13" s="87">
        <f t="shared" si="1"/>
        <v>0</v>
      </c>
      <c r="H13" s="99"/>
      <c r="I13" s="86">
        <f t="shared" ref="I13:I41" si="2">SUM(F13:G13)</f>
        <v>0</v>
      </c>
      <c r="J13" s="100"/>
      <c r="K13" s="90"/>
      <c r="L13" s="86">
        <f>Table1[[#This Row],[Subtotal Salary]]*Table1[[#This Row],[% Allocable for the Administration of the Grant (If applicable)]]</f>
        <v>0</v>
      </c>
      <c r="M13" s="91">
        <f>Table1[[#This Row],[Fringe Benefits]]*Table1[[#This Row],[% Allocable for the Administration of the Grant (If applicable)]]</f>
        <v>0</v>
      </c>
      <c r="N13" s="92"/>
      <c r="O13" s="93"/>
      <c r="P13" s="93"/>
      <c r="Q13" s="93"/>
      <c r="R13" s="663"/>
      <c r="S13" s="575">
        <v>0</v>
      </c>
      <c r="T13" s="730"/>
      <c r="U13" s="667"/>
      <c r="V13" s="668"/>
    </row>
    <row r="14" spans="1:22" ht="15" customHeight="1">
      <c r="A14" s="95"/>
      <c r="B14" s="101"/>
      <c r="C14" s="97"/>
      <c r="D14" s="97"/>
      <c r="E14" s="98"/>
      <c r="F14" s="86">
        <f t="shared" si="0"/>
        <v>0</v>
      </c>
      <c r="G14" s="87">
        <f t="shared" si="1"/>
        <v>0</v>
      </c>
      <c r="H14" s="99"/>
      <c r="I14" s="86">
        <f t="shared" si="2"/>
        <v>0</v>
      </c>
      <c r="J14" s="100"/>
      <c r="K14" s="90"/>
      <c r="L14" s="86">
        <f>Table1[[#This Row],[Subtotal Salary]]*Table1[[#This Row],[% Allocable for the Administration of the Grant (If applicable)]]</f>
        <v>0</v>
      </c>
      <c r="M14" s="91">
        <f>Table1[[#This Row],[Fringe Benefits]]*Table1[[#This Row],[% Allocable for the Administration of the Grant (If applicable)]]</f>
        <v>0</v>
      </c>
      <c r="N14" s="92"/>
      <c r="O14" s="93"/>
      <c r="P14" s="93"/>
      <c r="Q14" s="93"/>
      <c r="R14" s="663"/>
      <c r="S14" s="575">
        <v>0</v>
      </c>
      <c r="T14" s="730"/>
      <c r="U14" s="667"/>
      <c r="V14" s="668"/>
    </row>
    <row r="15" spans="1:22" ht="15" customHeight="1">
      <c r="A15" s="95"/>
      <c r="B15" s="101"/>
      <c r="C15" s="97"/>
      <c r="D15" s="97"/>
      <c r="E15" s="98"/>
      <c r="F15" s="86">
        <f t="shared" si="0"/>
        <v>0</v>
      </c>
      <c r="G15" s="87">
        <f t="shared" si="1"/>
        <v>0</v>
      </c>
      <c r="H15" s="99"/>
      <c r="I15" s="86">
        <f>SUM(F15:G15)</f>
        <v>0</v>
      </c>
      <c r="J15" s="100"/>
      <c r="K15" s="90"/>
      <c r="L15" s="86">
        <f>Table1[[#This Row],[Subtotal Salary]]*Table1[[#This Row],[% Allocable for the Administration of the Grant (If applicable)]]</f>
        <v>0</v>
      </c>
      <c r="M15" s="91">
        <f>Table1[[#This Row],[Fringe Benefits]]*Table1[[#This Row],[% Allocable for the Administration of the Grant (If applicable)]]</f>
        <v>0</v>
      </c>
      <c r="N15" s="92"/>
      <c r="O15" s="93"/>
      <c r="P15" s="93"/>
      <c r="Q15" s="93"/>
      <c r="R15" s="663"/>
      <c r="S15" s="575">
        <v>0</v>
      </c>
      <c r="T15" s="730"/>
      <c r="U15" s="667"/>
      <c r="V15" s="668"/>
    </row>
    <row r="16" spans="1:22" ht="15" customHeight="1">
      <c r="A16" s="101"/>
      <c r="B16" s="101"/>
      <c r="C16" s="97"/>
      <c r="D16" s="97"/>
      <c r="E16" s="98"/>
      <c r="F16" s="86">
        <f t="shared" si="0"/>
        <v>0</v>
      </c>
      <c r="G16" s="87">
        <f t="shared" si="1"/>
        <v>0</v>
      </c>
      <c r="H16" s="99"/>
      <c r="I16" s="86">
        <f t="shared" si="2"/>
        <v>0</v>
      </c>
      <c r="J16" s="100"/>
      <c r="K16" s="90"/>
      <c r="L16" s="86">
        <f>Table1[[#This Row],[Subtotal Salary]]*Table1[[#This Row],[% Allocable for the Administration of the Grant (If applicable)]]</f>
        <v>0</v>
      </c>
      <c r="M16" s="91">
        <f>Table1[[#This Row],[Fringe Benefits]]*Table1[[#This Row],[% Allocable for the Administration of the Grant (If applicable)]]</f>
        <v>0</v>
      </c>
      <c r="N16" s="92"/>
      <c r="O16" s="93"/>
      <c r="P16" s="93"/>
      <c r="Q16" s="93"/>
      <c r="R16" s="663"/>
      <c r="S16" s="575">
        <v>0</v>
      </c>
      <c r="T16" s="730"/>
      <c r="U16" s="667"/>
      <c r="V16" s="668"/>
    </row>
    <row r="17" spans="1:22" ht="15" customHeight="1">
      <c r="A17" s="102"/>
      <c r="B17" s="101"/>
      <c r="C17" s="97"/>
      <c r="D17" s="97"/>
      <c r="E17" s="98"/>
      <c r="F17" s="86">
        <f>D17*E17</f>
        <v>0</v>
      </c>
      <c r="G17" s="87">
        <f t="shared" si="1"/>
        <v>0</v>
      </c>
      <c r="H17" s="99"/>
      <c r="I17" s="86">
        <f t="shared" si="2"/>
        <v>0</v>
      </c>
      <c r="J17" s="100"/>
      <c r="K17" s="90"/>
      <c r="L17" s="86">
        <f>Table1[[#This Row],[Subtotal Salary]]*Table1[[#This Row],[% Allocable for the Administration of the Grant (If applicable)]]</f>
        <v>0</v>
      </c>
      <c r="M17" s="91">
        <f>Table1[[#This Row],[Fringe Benefits]]*Table1[[#This Row],[% Allocable for the Administration of the Grant (If applicable)]]</f>
        <v>0</v>
      </c>
      <c r="N17" s="92"/>
      <c r="O17" s="93"/>
      <c r="P17" s="93"/>
      <c r="Q17" s="93"/>
      <c r="R17" s="663"/>
      <c r="S17" s="575">
        <v>0</v>
      </c>
      <c r="T17" s="730"/>
      <c r="U17" s="667"/>
      <c r="V17" s="668"/>
    </row>
    <row r="18" spans="1:22" ht="15" customHeight="1">
      <c r="A18" s="95"/>
      <c r="B18" s="101"/>
      <c r="C18" s="97"/>
      <c r="D18" s="97"/>
      <c r="E18" s="98"/>
      <c r="F18" s="86">
        <f>D18*E18</f>
        <v>0</v>
      </c>
      <c r="G18" s="87">
        <f>F18*H18</f>
        <v>0</v>
      </c>
      <c r="H18" s="99"/>
      <c r="I18" s="86">
        <f>SUM(F18:G18)</f>
        <v>0</v>
      </c>
      <c r="J18" s="100"/>
      <c r="K18" s="90"/>
      <c r="L18" s="103">
        <f>Table1[[#This Row],[Subtotal Salary]]*Table1[[#This Row],[% Allocable for the Administration of the Grant (If applicable)]]</f>
        <v>0</v>
      </c>
      <c r="M18" s="91">
        <f>Table1[[#This Row],[Fringe Benefits]]*Table1[[#This Row],[% Allocable for the Administration of the Grant (If applicable)]]</f>
        <v>0</v>
      </c>
      <c r="N18" s="104"/>
      <c r="O18" s="93"/>
      <c r="P18" s="93"/>
      <c r="Q18" s="93"/>
      <c r="R18" s="663"/>
      <c r="S18" s="575">
        <v>0</v>
      </c>
      <c r="T18" s="730"/>
      <c r="U18" s="669"/>
      <c r="V18" s="668"/>
    </row>
    <row r="19" spans="1:22" ht="15" customHeight="1">
      <c r="A19" s="102"/>
      <c r="B19" s="101"/>
      <c r="C19" s="97"/>
      <c r="D19" s="97"/>
      <c r="E19" s="98"/>
      <c r="F19" s="86">
        <f t="shared" si="0"/>
        <v>0</v>
      </c>
      <c r="G19" s="87">
        <f t="shared" si="1"/>
        <v>0</v>
      </c>
      <c r="H19" s="99"/>
      <c r="I19" s="86">
        <f t="shared" si="2"/>
        <v>0</v>
      </c>
      <c r="J19" s="100"/>
      <c r="K19" s="90"/>
      <c r="L19" s="86">
        <f>Table1[[#This Row],[Subtotal Salary]]*Table1[[#This Row],[% Allocable for the Administration of the Grant (If applicable)]]</f>
        <v>0</v>
      </c>
      <c r="M19" s="91">
        <f>Table1[[#This Row],[Fringe Benefits]]*Table1[[#This Row],[% Allocable for the Administration of the Grant (If applicable)]]</f>
        <v>0</v>
      </c>
      <c r="N19" s="92"/>
      <c r="O19" s="93"/>
      <c r="P19" s="93"/>
      <c r="Q19" s="93"/>
      <c r="R19" s="663"/>
      <c r="S19" s="575">
        <v>0</v>
      </c>
      <c r="T19" s="730"/>
      <c r="U19" s="669"/>
      <c r="V19" s="668"/>
    </row>
    <row r="20" spans="1:22" ht="15" customHeight="1">
      <c r="A20" s="102"/>
      <c r="B20" s="101"/>
      <c r="C20" s="97"/>
      <c r="D20" s="97"/>
      <c r="E20" s="98"/>
      <c r="F20" s="86">
        <f t="shared" si="0"/>
        <v>0</v>
      </c>
      <c r="G20" s="87">
        <f t="shared" si="1"/>
        <v>0</v>
      </c>
      <c r="H20" s="99"/>
      <c r="I20" s="86">
        <f t="shared" si="2"/>
        <v>0</v>
      </c>
      <c r="J20" s="100"/>
      <c r="K20" s="90"/>
      <c r="L20" s="86">
        <f>Table1[[#This Row],[Subtotal Salary]]*Table1[[#This Row],[% Allocable for the Administration of the Grant (If applicable)]]</f>
        <v>0</v>
      </c>
      <c r="M20" s="91">
        <f>Table1[[#This Row],[Fringe Benefits]]*Table1[[#This Row],[% Allocable for the Administration of the Grant (If applicable)]]</f>
        <v>0</v>
      </c>
      <c r="N20" s="92"/>
      <c r="O20" s="93"/>
      <c r="P20" s="93"/>
      <c r="Q20" s="93"/>
      <c r="R20" s="663"/>
      <c r="S20" s="575">
        <v>0</v>
      </c>
      <c r="T20" s="730"/>
      <c r="U20" s="669"/>
      <c r="V20" s="670"/>
    </row>
    <row r="21" spans="1:22" ht="15" customHeight="1">
      <c r="A21" s="102"/>
      <c r="B21" s="101"/>
      <c r="C21" s="97"/>
      <c r="D21" s="97"/>
      <c r="E21" s="98"/>
      <c r="F21" s="86">
        <f t="shared" si="0"/>
        <v>0</v>
      </c>
      <c r="G21" s="87">
        <f t="shared" si="1"/>
        <v>0</v>
      </c>
      <c r="H21" s="99"/>
      <c r="I21" s="86">
        <f t="shared" si="2"/>
        <v>0</v>
      </c>
      <c r="J21" s="100"/>
      <c r="K21" s="90"/>
      <c r="L21" s="86">
        <f>Table1[[#This Row],[Subtotal Salary]]*Table1[[#This Row],[% Allocable for the Administration of the Grant (If applicable)]]</f>
        <v>0</v>
      </c>
      <c r="M21" s="91">
        <f>Table1[[#This Row],[Fringe Benefits]]*Table1[[#This Row],[% Allocable for the Administration of the Grant (If applicable)]]</f>
        <v>0</v>
      </c>
      <c r="N21" s="92"/>
      <c r="O21" s="93"/>
      <c r="P21" s="93"/>
      <c r="Q21" s="93"/>
      <c r="R21" s="663"/>
      <c r="S21" s="575">
        <v>0</v>
      </c>
      <c r="T21" s="730"/>
      <c r="U21" s="669"/>
      <c r="V21" s="670"/>
    </row>
    <row r="22" spans="1:22" ht="15" customHeight="1">
      <c r="A22" s="102"/>
      <c r="B22" s="101"/>
      <c r="C22" s="97"/>
      <c r="D22" s="97"/>
      <c r="E22" s="98"/>
      <c r="F22" s="86">
        <f t="shared" si="0"/>
        <v>0</v>
      </c>
      <c r="G22" s="87">
        <f t="shared" si="1"/>
        <v>0</v>
      </c>
      <c r="H22" s="99"/>
      <c r="I22" s="86">
        <f t="shared" si="2"/>
        <v>0</v>
      </c>
      <c r="J22" s="100"/>
      <c r="K22" s="90"/>
      <c r="L22" s="86">
        <f>Table1[[#This Row],[Subtotal Salary]]*Table1[[#This Row],[% Allocable for the Administration of the Grant (If applicable)]]</f>
        <v>0</v>
      </c>
      <c r="M22" s="91">
        <f>Table1[[#This Row],[Fringe Benefits]]*Table1[[#This Row],[% Allocable for the Administration of the Grant (If applicable)]]</f>
        <v>0</v>
      </c>
      <c r="N22" s="92"/>
      <c r="O22" s="93"/>
      <c r="P22" s="93"/>
      <c r="Q22" s="93"/>
      <c r="R22" s="663"/>
      <c r="S22" s="575">
        <v>0</v>
      </c>
      <c r="T22" s="730"/>
      <c r="U22" s="669"/>
      <c r="V22" s="670"/>
    </row>
    <row r="23" spans="1:22" ht="15" customHeight="1">
      <c r="A23" s="102"/>
      <c r="B23" s="101"/>
      <c r="C23" s="97"/>
      <c r="D23" s="97"/>
      <c r="E23" s="98"/>
      <c r="F23" s="86">
        <f t="shared" si="0"/>
        <v>0</v>
      </c>
      <c r="G23" s="87">
        <f t="shared" si="1"/>
        <v>0</v>
      </c>
      <c r="H23" s="99"/>
      <c r="I23" s="86">
        <f t="shared" si="2"/>
        <v>0</v>
      </c>
      <c r="J23" s="100"/>
      <c r="K23" s="90"/>
      <c r="L23" s="86">
        <f>Table1[[#This Row],[Subtotal Salary]]*Table1[[#This Row],[% Allocable for the Administration of the Grant (If applicable)]]</f>
        <v>0</v>
      </c>
      <c r="M23" s="91">
        <f>Table1[[#This Row],[Fringe Benefits]]*Table1[[#This Row],[% Allocable for the Administration of the Grant (If applicable)]]</f>
        <v>0</v>
      </c>
      <c r="N23" s="92"/>
      <c r="O23" s="93"/>
      <c r="P23" s="93"/>
      <c r="Q23" s="93"/>
      <c r="R23" s="663"/>
      <c r="S23" s="575">
        <v>0</v>
      </c>
      <c r="T23" s="730"/>
      <c r="U23" s="669"/>
      <c r="V23" s="670"/>
    </row>
    <row r="24" spans="1:22" ht="15" customHeight="1">
      <c r="A24" s="95"/>
      <c r="B24" s="101"/>
      <c r="C24" s="97"/>
      <c r="D24" s="97"/>
      <c r="E24" s="98"/>
      <c r="F24" s="86">
        <f>D24*E24</f>
        <v>0</v>
      </c>
      <c r="G24" s="87">
        <f>F24*H24</f>
        <v>0</v>
      </c>
      <c r="H24" s="99"/>
      <c r="I24" s="86">
        <f>SUM(F24:G24)</f>
        <v>0</v>
      </c>
      <c r="J24" s="100"/>
      <c r="K24" s="90"/>
      <c r="L24" s="103">
        <f>Table1[[#This Row],[Subtotal Salary]]*Table1[[#This Row],[% Allocable for the Administration of the Grant (If applicable)]]</f>
        <v>0</v>
      </c>
      <c r="M24" s="91">
        <f>Table1[[#This Row],[Fringe Benefits]]*Table1[[#This Row],[% Allocable for the Administration of the Grant (If applicable)]]</f>
        <v>0</v>
      </c>
      <c r="N24" s="104"/>
      <c r="O24" s="93"/>
      <c r="P24" s="93"/>
      <c r="Q24" s="93"/>
      <c r="R24" s="663"/>
      <c r="S24" s="575">
        <v>0</v>
      </c>
      <c r="T24" s="730"/>
      <c r="U24" s="669"/>
      <c r="V24" s="670"/>
    </row>
    <row r="25" spans="1:22" ht="15" customHeight="1">
      <c r="A25" s="102"/>
      <c r="B25" s="101"/>
      <c r="C25" s="97"/>
      <c r="D25" s="97"/>
      <c r="E25" s="98"/>
      <c r="F25" s="86">
        <f t="shared" si="0"/>
        <v>0</v>
      </c>
      <c r="G25" s="87">
        <f t="shared" si="1"/>
        <v>0</v>
      </c>
      <c r="H25" s="99"/>
      <c r="I25" s="86">
        <f>SUM(F25:G25)</f>
        <v>0</v>
      </c>
      <c r="J25" s="100"/>
      <c r="K25" s="90"/>
      <c r="L25" s="86">
        <f>Table1[[#This Row],[Subtotal Salary]]*Table1[[#This Row],[% Allocable for the Administration of the Grant (If applicable)]]</f>
        <v>0</v>
      </c>
      <c r="M25" s="91">
        <f>Table1[[#This Row],[Fringe Benefits]]*Table1[[#This Row],[% Allocable for the Administration of the Grant (If applicable)]]</f>
        <v>0</v>
      </c>
      <c r="N25" s="92"/>
      <c r="O25" s="93"/>
      <c r="P25" s="93"/>
      <c r="Q25" s="93"/>
      <c r="R25" s="663"/>
      <c r="S25" s="575">
        <v>0</v>
      </c>
      <c r="T25" s="730"/>
      <c r="U25" s="669"/>
      <c r="V25" s="670"/>
    </row>
    <row r="26" spans="1:22" ht="15" customHeight="1">
      <c r="A26" s="102"/>
      <c r="B26" s="101"/>
      <c r="C26" s="97"/>
      <c r="D26" s="97"/>
      <c r="E26" s="98"/>
      <c r="F26" s="86">
        <f t="shared" si="0"/>
        <v>0</v>
      </c>
      <c r="G26" s="87">
        <f t="shared" si="1"/>
        <v>0</v>
      </c>
      <c r="H26" s="99"/>
      <c r="I26" s="86">
        <f t="shared" si="2"/>
        <v>0</v>
      </c>
      <c r="J26" s="100"/>
      <c r="K26" s="90"/>
      <c r="L26" s="86">
        <f>Table1[[#This Row],[Subtotal Salary]]*Table1[[#This Row],[% Allocable for the Administration of the Grant (If applicable)]]</f>
        <v>0</v>
      </c>
      <c r="M26" s="91">
        <f>Table1[[#This Row],[Fringe Benefits]]*Table1[[#This Row],[% Allocable for the Administration of the Grant (If applicable)]]</f>
        <v>0</v>
      </c>
      <c r="N26" s="92"/>
      <c r="O26" s="93"/>
      <c r="P26" s="93"/>
      <c r="Q26" s="93"/>
      <c r="R26" s="663"/>
      <c r="S26" s="575">
        <v>0</v>
      </c>
      <c r="T26" s="730"/>
      <c r="U26" s="669"/>
      <c r="V26" s="670"/>
    </row>
    <row r="27" spans="1:22" ht="15" customHeight="1">
      <c r="A27" s="102"/>
      <c r="B27" s="101"/>
      <c r="C27" s="97"/>
      <c r="D27" s="97"/>
      <c r="E27" s="98"/>
      <c r="F27" s="86">
        <f t="shared" si="0"/>
        <v>0</v>
      </c>
      <c r="G27" s="87">
        <f t="shared" si="1"/>
        <v>0</v>
      </c>
      <c r="H27" s="99"/>
      <c r="I27" s="86">
        <f t="shared" si="2"/>
        <v>0</v>
      </c>
      <c r="J27" s="100"/>
      <c r="K27" s="90"/>
      <c r="L27" s="86">
        <f>Table1[[#This Row],[Subtotal Salary]]*Table1[[#This Row],[% Allocable for the Administration of the Grant (If applicable)]]</f>
        <v>0</v>
      </c>
      <c r="M27" s="91">
        <f>Table1[[#This Row],[Fringe Benefits]]*Table1[[#This Row],[% Allocable for the Administration of the Grant (If applicable)]]</f>
        <v>0</v>
      </c>
      <c r="N27" s="92"/>
      <c r="O27" s="93"/>
      <c r="P27" s="93"/>
      <c r="Q27" s="93"/>
      <c r="R27" s="663"/>
      <c r="S27" s="575">
        <v>0</v>
      </c>
      <c r="T27" s="730"/>
      <c r="U27" s="669"/>
      <c r="V27" s="670"/>
    </row>
    <row r="28" spans="1:22" ht="15" customHeight="1">
      <c r="A28" s="102"/>
      <c r="B28" s="101"/>
      <c r="C28" s="97"/>
      <c r="D28" s="97"/>
      <c r="E28" s="98"/>
      <c r="F28" s="86">
        <f t="shared" si="0"/>
        <v>0</v>
      </c>
      <c r="G28" s="87">
        <f t="shared" si="1"/>
        <v>0</v>
      </c>
      <c r="H28" s="99"/>
      <c r="I28" s="86">
        <f t="shared" si="2"/>
        <v>0</v>
      </c>
      <c r="J28" s="100"/>
      <c r="K28" s="90"/>
      <c r="L28" s="86">
        <f>Table1[[#This Row],[Subtotal Salary]]*Table1[[#This Row],[% Allocable for the Administration of the Grant (If applicable)]]</f>
        <v>0</v>
      </c>
      <c r="M28" s="91">
        <f>Table1[[#This Row],[Fringe Benefits]]*Table1[[#This Row],[% Allocable for the Administration of the Grant (If applicable)]]</f>
        <v>0</v>
      </c>
      <c r="N28" s="92"/>
      <c r="O28" s="93"/>
      <c r="P28" s="93"/>
      <c r="Q28" s="93"/>
      <c r="R28" s="663"/>
      <c r="S28" s="575">
        <v>0</v>
      </c>
      <c r="T28" s="730"/>
      <c r="U28" s="669"/>
      <c r="V28" s="670"/>
    </row>
    <row r="29" spans="1:22" ht="15" customHeight="1">
      <c r="A29" s="95"/>
      <c r="B29" s="101"/>
      <c r="C29" s="97"/>
      <c r="D29" s="97"/>
      <c r="E29" s="98"/>
      <c r="F29" s="86">
        <f t="shared" si="0"/>
        <v>0</v>
      </c>
      <c r="G29" s="87">
        <f t="shared" si="1"/>
        <v>0</v>
      </c>
      <c r="H29" s="99"/>
      <c r="I29" s="86">
        <f t="shared" si="2"/>
        <v>0</v>
      </c>
      <c r="J29" s="100"/>
      <c r="K29" s="90"/>
      <c r="L29" s="86">
        <f>Table1[[#This Row],[Subtotal Salary]]*Table1[[#This Row],[% Allocable for the Administration of the Grant (If applicable)]]</f>
        <v>0</v>
      </c>
      <c r="M29" s="91">
        <f>Table1[[#This Row],[Fringe Benefits]]*Table1[[#This Row],[% Allocable for the Administration of the Grant (If applicable)]]</f>
        <v>0</v>
      </c>
      <c r="N29" s="92"/>
      <c r="O29" s="93"/>
      <c r="P29" s="93"/>
      <c r="Q29" s="93"/>
      <c r="R29" s="663"/>
      <c r="S29" s="575">
        <v>0</v>
      </c>
      <c r="T29" s="730"/>
      <c r="U29" s="669"/>
      <c r="V29" s="670"/>
    </row>
    <row r="30" spans="1:22" ht="15" customHeight="1">
      <c r="A30" s="95"/>
      <c r="B30" s="101"/>
      <c r="C30" s="97"/>
      <c r="D30" s="97"/>
      <c r="E30" s="98"/>
      <c r="F30" s="86">
        <f t="shared" si="0"/>
        <v>0</v>
      </c>
      <c r="G30" s="87">
        <f t="shared" si="1"/>
        <v>0</v>
      </c>
      <c r="H30" s="99"/>
      <c r="I30" s="86">
        <f>SUM(F30:G30)</f>
        <v>0</v>
      </c>
      <c r="J30" s="100"/>
      <c r="K30" s="90"/>
      <c r="L30" s="86">
        <f>Table1[[#This Row],[Subtotal Salary]]*Table1[[#This Row],[% Allocable for the Administration of the Grant (If applicable)]]</f>
        <v>0</v>
      </c>
      <c r="M30" s="91">
        <f>Table1[[#This Row],[Fringe Benefits]]*Table1[[#This Row],[% Allocable for the Administration of the Grant (If applicable)]]</f>
        <v>0</v>
      </c>
      <c r="N30" s="92"/>
      <c r="O30" s="93"/>
      <c r="P30" s="93"/>
      <c r="Q30" s="93"/>
      <c r="R30" s="663"/>
      <c r="S30" s="575">
        <v>0</v>
      </c>
      <c r="T30" s="730"/>
      <c r="U30" s="669"/>
      <c r="V30" s="670"/>
    </row>
    <row r="31" spans="1:22" ht="15" customHeight="1">
      <c r="A31" s="82"/>
      <c r="B31" s="105"/>
      <c r="C31" s="84"/>
      <c r="D31" s="84"/>
      <c r="E31" s="85"/>
      <c r="F31" s="86">
        <f t="shared" si="0"/>
        <v>0</v>
      </c>
      <c r="G31" s="87">
        <f t="shared" si="1"/>
        <v>0</v>
      </c>
      <c r="H31" s="88"/>
      <c r="I31" s="86">
        <f t="shared" si="2"/>
        <v>0</v>
      </c>
      <c r="J31" s="89"/>
      <c r="K31" s="90"/>
      <c r="L31" s="86">
        <f>Table1[[#This Row],[Subtotal Salary]]*Table1[[#This Row],[% Allocable for the Administration of the Grant (If applicable)]]</f>
        <v>0</v>
      </c>
      <c r="M31" s="91">
        <f>Table1[[#This Row],[Fringe Benefits]]*Table1[[#This Row],[% Allocable for the Administration of the Grant (If applicable)]]</f>
        <v>0</v>
      </c>
      <c r="N31" s="92"/>
      <c r="O31" s="93"/>
      <c r="P31" s="93"/>
      <c r="Q31" s="93"/>
      <c r="R31" s="663"/>
      <c r="S31" s="575">
        <v>0</v>
      </c>
      <c r="T31" s="730"/>
      <c r="U31" s="669"/>
      <c r="V31" s="670"/>
    </row>
    <row r="32" spans="1:22" ht="15" customHeight="1">
      <c r="A32" s="82"/>
      <c r="B32" s="105"/>
      <c r="C32" s="84"/>
      <c r="D32" s="84"/>
      <c r="E32" s="85"/>
      <c r="F32" s="86">
        <f>D32*E32</f>
        <v>0</v>
      </c>
      <c r="G32" s="87">
        <f>F32*H32</f>
        <v>0</v>
      </c>
      <c r="H32" s="88"/>
      <c r="I32" s="86">
        <f t="shared" si="2"/>
        <v>0</v>
      </c>
      <c r="J32" s="89"/>
      <c r="K32" s="90"/>
      <c r="L32" s="86">
        <f>Table1[[#This Row],[Subtotal Salary]]*Table1[[#This Row],[% Allocable for the Administration of the Grant (If applicable)]]</f>
        <v>0</v>
      </c>
      <c r="M32" s="91">
        <f>Table1[[#This Row],[Fringe Benefits]]*Table1[[#This Row],[% Allocable for the Administration of the Grant (If applicable)]]</f>
        <v>0</v>
      </c>
      <c r="N32" s="104"/>
      <c r="O32" s="93"/>
      <c r="P32" s="93"/>
      <c r="Q32" s="93"/>
      <c r="R32" s="663"/>
      <c r="S32" s="575">
        <v>0</v>
      </c>
      <c r="T32" s="730"/>
      <c r="U32" s="669"/>
      <c r="V32" s="670"/>
    </row>
    <row r="33" spans="1:22" ht="15" customHeight="1">
      <c r="A33" s="82"/>
      <c r="B33" s="105"/>
      <c r="C33" s="84"/>
      <c r="D33" s="84"/>
      <c r="E33" s="85"/>
      <c r="F33" s="86">
        <f t="shared" si="0"/>
        <v>0</v>
      </c>
      <c r="G33" s="87">
        <f t="shared" si="1"/>
        <v>0</v>
      </c>
      <c r="H33" s="88"/>
      <c r="I33" s="86">
        <f t="shared" si="2"/>
        <v>0</v>
      </c>
      <c r="J33" s="89"/>
      <c r="K33" s="90"/>
      <c r="L33" s="86">
        <f>Table1[[#This Row],[Subtotal Salary]]*Table1[[#This Row],[% Allocable for the Administration of the Grant (If applicable)]]</f>
        <v>0</v>
      </c>
      <c r="M33" s="91">
        <f>Table1[[#This Row],[Fringe Benefits]]*Table1[[#This Row],[% Allocable for the Administration of the Grant (If applicable)]]</f>
        <v>0</v>
      </c>
      <c r="N33" s="92"/>
      <c r="O33" s="93"/>
      <c r="P33" s="93"/>
      <c r="Q33" s="93"/>
      <c r="R33" s="663"/>
      <c r="S33" s="575">
        <v>0</v>
      </c>
      <c r="T33" s="730"/>
      <c r="U33" s="669"/>
      <c r="V33" s="670"/>
    </row>
    <row r="34" spans="1:22" ht="15" customHeight="1">
      <c r="A34" s="82"/>
      <c r="B34" s="105"/>
      <c r="C34" s="84"/>
      <c r="D34" s="84"/>
      <c r="E34" s="85"/>
      <c r="F34" s="86">
        <f t="shared" si="0"/>
        <v>0</v>
      </c>
      <c r="G34" s="87">
        <f t="shared" ref="G34:G41" si="3">F34*H34</f>
        <v>0</v>
      </c>
      <c r="H34" s="88"/>
      <c r="I34" s="86">
        <f t="shared" si="2"/>
        <v>0</v>
      </c>
      <c r="J34" s="89"/>
      <c r="K34" s="90"/>
      <c r="L34" s="86">
        <f>Table1[[#This Row],[Subtotal Salary]]*Table1[[#This Row],[% Allocable for the Administration of the Grant (If applicable)]]</f>
        <v>0</v>
      </c>
      <c r="M34" s="91">
        <f>Table1[[#This Row],[Fringe Benefits]]*Table1[[#This Row],[% Allocable for the Administration of the Grant (If applicable)]]</f>
        <v>0</v>
      </c>
      <c r="N34" s="104"/>
      <c r="O34" s="93"/>
      <c r="P34" s="93"/>
      <c r="Q34" s="93"/>
      <c r="R34" s="663"/>
      <c r="S34" s="575">
        <v>0</v>
      </c>
      <c r="T34" s="730"/>
      <c r="U34" s="669"/>
      <c r="V34" s="670"/>
    </row>
    <row r="35" spans="1:22" ht="15" customHeight="1">
      <c r="A35" s="82"/>
      <c r="B35" s="105"/>
      <c r="C35" s="84"/>
      <c r="D35" s="84"/>
      <c r="E35" s="85"/>
      <c r="F35" s="86">
        <f>D35*E35</f>
        <v>0</v>
      </c>
      <c r="G35" s="87">
        <f t="shared" si="3"/>
        <v>0</v>
      </c>
      <c r="H35" s="88"/>
      <c r="I35" s="86">
        <f>SUM(F35:G35)</f>
        <v>0</v>
      </c>
      <c r="J35" s="89"/>
      <c r="K35" s="90"/>
      <c r="L35" s="103">
        <f>Table1[[#This Row],[Subtotal Salary]]*Table1[[#This Row],[% Allocable for the Administration of the Grant (If applicable)]]</f>
        <v>0</v>
      </c>
      <c r="M35" s="91">
        <f>Table1[[#This Row],[Fringe Benefits]]*Table1[[#This Row],[% Allocable for the Administration of the Grant (If applicable)]]</f>
        <v>0</v>
      </c>
      <c r="N35" s="104"/>
      <c r="O35" s="93"/>
      <c r="P35" s="93"/>
      <c r="Q35" s="93"/>
      <c r="R35" s="663"/>
      <c r="S35" s="575">
        <v>0</v>
      </c>
      <c r="T35" s="730"/>
      <c r="U35" s="669"/>
      <c r="V35" s="670"/>
    </row>
    <row r="36" spans="1:22" ht="15" customHeight="1">
      <c r="A36" s="82"/>
      <c r="B36" s="105"/>
      <c r="C36" s="84"/>
      <c r="D36" s="84"/>
      <c r="E36" s="85"/>
      <c r="F36" s="86">
        <f>D36*E36</f>
        <v>0</v>
      </c>
      <c r="G36" s="87">
        <f t="shared" si="3"/>
        <v>0</v>
      </c>
      <c r="H36" s="88"/>
      <c r="I36" s="86">
        <f>SUM(F36:G36)</f>
        <v>0</v>
      </c>
      <c r="J36" s="89"/>
      <c r="K36" s="90"/>
      <c r="L36" s="103">
        <f>Table1[[#This Row],[Subtotal Salary]]*Table1[[#This Row],[% Allocable for the Administration of the Grant (If applicable)]]</f>
        <v>0</v>
      </c>
      <c r="M36" s="91">
        <f>Table1[[#This Row],[Fringe Benefits]]*Table1[[#This Row],[% Allocable for the Administration of the Grant (If applicable)]]</f>
        <v>0</v>
      </c>
      <c r="N36" s="104"/>
      <c r="O36" s="93"/>
      <c r="P36" s="93"/>
      <c r="Q36" s="93"/>
      <c r="R36" s="663"/>
      <c r="S36" s="575">
        <v>0</v>
      </c>
      <c r="T36" s="730"/>
      <c r="U36" s="671"/>
      <c r="V36" s="670"/>
    </row>
    <row r="37" spans="1:22" ht="15" customHeight="1">
      <c r="A37" s="82"/>
      <c r="B37" s="105"/>
      <c r="C37" s="84"/>
      <c r="D37" s="84"/>
      <c r="E37" s="85"/>
      <c r="F37" s="86">
        <f>D37*E37</f>
        <v>0</v>
      </c>
      <c r="G37" s="87">
        <f t="shared" si="3"/>
        <v>0</v>
      </c>
      <c r="H37" s="88"/>
      <c r="I37" s="86">
        <f>SUM(F37:G37)</f>
        <v>0</v>
      </c>
      <c r="J37" s="89"/>
      <c r="K37" s="90"/>
      <c r="L37" s="103">
        <f>Table1[[#This Row],[Subtotal Salary]]*Table1[[#This Row],[% Allocable for the Administration of the Grant (If applicable)]]</f>
        <v>0</v>
      </c>
      <c r="M37" s="91">
        <f>Table1[[#This Row],[Fringe Benefits]]*Table1[[#This Row],[% Allocable for the Administration of the Grant (If applicable)]]</f>
        <v>0</v>
      </c>
      <c r="N37" s="104"/>
      <c r="O37" s="93"/>
      <c r="P37" s="93"/>
      <c r="Q37" s="93"/>
      <c r="R37" s="663"/>
      <c r="S37" s="575">
        <v>0</v>
      </c>
      <c r="T37" s="730"/>
      <c r="U37" s="671"/>
      <c r="V37" s="670"/>
    </row>
    <row r="38" spans="1:22" ht="15" customHeight="1">
      <c r="A38" s="82"/>
      <c r="B38" s="105"/>
      <c r="C38" s="84"/>
      <c r="D38" s="84"/>
      <c r="E38" s="85"/>
      <c r="F38" s="86">
        <f>D38*E38</f>
        <v>0</v>
      </c>
      <c r="G38" s="87">
        <f t="shared" si="3"/>
        <v>0</v>
      </c>
      <c r="H38" s="88"/>
      <c r="I38" s="86">
        <f>SUM(F38:G38)</f>
        <v>0</v>
      </c>
      <c r="J38" s="89"/>
      <c r="K38" s="90"/>
      <c r="L38" s="103">
        <f>Table1[[#This Row],[Subtotal Salary]]*Table1[[#This Row],[% Allocable for the Administration of the Grant (If applicable)]]</f>
        <v>0</v>
      </c>
      <c r="M38" s="91">
        <f>Table1[[#This Row],[Fringe Benefits]]*Table1[[#This Row],[% Allocable for the Administration of the Grant (If applicable)]]</f>
        <v>0</v>
      </c>
      <c r="N38" s="104"/>
      <c r="O38" s="93"/>
      <c r="P38" s="93"/>
      <c r="Q38" s="93"/>
      <c r="R38" s="663"/>
      <c r="S38" s="575">
        <v>0</v>
      </c>
      <c r="T38" s="730"/>
      <c r="U38" s="669"/>
      <c r="V38" s="668"/>
    </row>
    <row r="39" spans="1:22" ht="15" customHeight="1">
      <c r="A39" s="82"/>
      <c r="B39" s="105"/>
      <c r="C39" s="84"/>
      <c r="D39" s="84"/>
      <c r="E39" s="85"/>
      <c r="F39" s="86">
        <f>D39*E39</f>
        <v>0</v>
      </c>
      <c r="G39" s="87">
        <f t="shared" si="3"/>
        <v>0</v>
      </c>
      <c r="H39" s="88"/>
      <c r="I39" s="86">
        <f>SUM(F39:G39)</f>
        <v>0</v>
      </c>
      <c r="J39" s="89"/>
      <c r="K39" s="90"/>
      <c r="L39" s="103">
        <f>Table1[[#This Row],[Subtotal Salary]]*Table1[[#This Row],[% Allocable for the Administration of the Grant (If applicable)]]</f>
        <v>0</v>
      </c>
      <c r="M39" s="91">
        <f>Table1[[#This Row],[Fringe Benefits]]*Table1[[#This Row],[% Allocable for the Administration of the Grant (If applicable)]]</f>
        <v>0</v>
      </c>
      <c r="N39" s="104"/>
      <c r="O39" s="93"/>
      <c r="P39" s="93"/>
      <c r="Q39" s="93"/>
      <c r="R39" s="663"/>
      <c r="S39" s="575">
        <v>0</v>
      </c>
      <c r="T39" s="730"/>
      <c r="U39" s="432"/>
      <c r="V39" s="672"/>
    </row>
    <row r="40" spans="1:22" ht="15" customHeight="1">
      <c r="A40" s="95"/>
      <c r="B40" s="101"/>
      <c r="C40" s="97"/>
      <c r="D40" s="97"/>
      <c r="E40" s="98"/>
      <c r="F40" s="86">
        <f t="shared" si="0"/>
        <v>0</v>
      </c>
      <c r="G40" s="87">
        <f t="shared" si="3"/>
        <v>0</v>
      </c>
      <c r="H40" s="99"/>
      <c r="I40" s="86">
        <f t="shared" si="2"/>
        <v>0</v>
      </c>
      <c r="J40" s="100"/>
      <c r="K40" s="106"/>
      <c r="L40" s="86">
        <f>Table1[[#This Row],[Subtotal Salary]]*Table1[[#This Row],[% Allocable for the Administration of the Grant (If applicable)]]</f>
        <v>0</v>
      </c>
      <c r="M40" s="91">
        <f>Table1[[#This Row],[Fringe Benefits]]*Table1[[#This Row],[% Allocable for the Administration of the Grant (If applicable)]]</f>
        <v>0</v>
      </c>
      <c r="N40" s="107"/>
      <c r="O40" s="93"/>
      <c r="P40" s="93"/>
      <c r="Q40" s="93"/>
      <c r="R40" s="663"/>
      <c r="S40" s="575">
        <v>0</v>
      </c>
      <c r="T40" s="733"/>
      <c r="U40" s="432"/>
      <c r="V40" s="672"/>
    </row>
    <row r="41" spans="1:22" ht="15" customHeight="1" thickBot="1">
      <c r="A41" s="108"/>
      <c r="B41" s="109"/>
      <c r="C41" s="110"/>
      <c r="D41" s="110"/>
      <c r="E41" s="111"/>
      <c r="F41" s="112">
        <f t="shared" si="0"/>
        <v>0</v>
      </c>
      <c r="G41" s="113">
        <f t="shared" si="3"/>
        <v>0</v>
      </c>
      <c r="H41" s="114"/>
      <c r="I41" s="112">
        <f t="shared" si="2"/>
        <v>0</v>
      </c>
      <c r="J41" s="115"/>
      <c r="K41" s="116"/>
      <c r="L41" s="112">
        <f>Table1[[#This Row],[Subtotal Salary]]*Table1[[#This Row],[% Allocable for the Administration of the Grant (If applicable)]]</f>
        <v>0</v>
      </c>
      <c r="M41" s="91">
        <f>Table1[[#This Row],[Fringe Benefits]]*Table1[[#This Row],[% Allocable for the Administration of the Grant (If applicable)]]</f>
        <v>0</v>
      </c>
      <c r="N41" s="117"/>
      <c r="O41" s="118"/>
      <c r="P41" s="118"/>
      <c r="Q41" s="118"/>
      <c r="R41" s="664"/>
      <c r="S41" s="576">
        <v>0</v>
      </c>
      <c r="T41" s="734"/>
      <c r="U41" s="735"/>
      <c r="V41" s="673"/>
    </row>
    <row r="42" spans="1:22" ht="15" customHeight="1" thickBot="1">
      <c r="I42" s="119"/>
      <c r="J42" s="119"/>
      <c r="L42" s="120"/>
      <c r="M42" s="120"/>
      <c r="S42" s="575"/>
    </row>
    <row r="43" spans="1:22" ht="45.2" customHeight="1" thickBot="1">
      <c r="A43" s="782" t="s">
        <v>76</v>
      </c>
      <c r="B43" s="783"/>
      <c r="C43" s="783"/>
      <c r="D43" s="783"/>
      <c r="E43" s="783"/>
      <c r="F43" s="783"/>
      <c r="G43" s="783"/>
      <c r="H43" s="784"/>
      <c r="I43" s="530">
        <f>SUM(I12:I41)</f>
        <v>0</v>
      </c>
      <c r="J43" s="529">
        <f>SUMIF(J12:J41,"Yes",I12:I41)</f>
        <v>0</v>
      </c>
      <c r="K43" s="528" t="s">
        <v>77</v>
      </c>
      <c r="L43" s="531">
        <f>SUM(L12:L41)</f>
        <v>0</v>
      </c>
      <c r="M43" s="531">
        <f>SUM(M12:M41)</f>
        <v>0</v>
      </c>
      <c r="N43" s="527"/>
      <c r="O43" s="527"/>
      <c r="P43" s="123"/>
      <c r="Q43" s="123"/>
      <c r="R43" s="534"/>
      <c r="S43" s="721">
        <f>SUM(S12:S41)</f>
        <v>0</v>
      </c>
      <c r="T43" s="727"/>
    </row>
    <row r="44" spans="1:22" ht="15" customHeight="1" thickBot="1">
      <c r="A44" s="124"/>
      <c r="B44" s="124"/>
      <c r="C44" s="124"/>
      <c r="D44" s="124"/>
      <c r="E44" s="124"/>
      <c r="F44" s="125"/>
      <c r="G44" s="125"/>
      <c r="H44" s="125"/>
      <c r="I44" s="125"/>
      <c r="J44" s="125"/>
      <c r="K44" s="126"/>
      <c r="L44" s="127"/>
      <c r="M44" s="127"/>
    </row>
    <row r="45" spans="1:22" ht="45.2" customHeight="1" thickBot="1">
      <c r="A45" s="766" t="s">
        <v>39</v>
      </c>
      <c r="B45" s="767"/>
      <c r="C45" s="767"/>
      <c r="D45" s="767"/>
      <c r="E45" s="767"/>
      <c r="F45" s="767"/>
      <c r="G45" s="767"/>
      <c r="H45" s="767"/>
      <c r="I45" s="767"/>
      <c r="J45" s="767"/>
      <c r="K45" s="767"/>
      <c r="L45" s="767"/>
      <c r="M45" s="767"/>
      <c r="N45" s="767"/>
      <c r="O45" s="767"/>
      <c r="P45" s="767"/>
      <c r="Q45" s="767"/>
      <c r="R45" s="767"/>
      <c r="S45" s="767"/>
      <c r="T45" s="767"/>
      <c r="U45" s="767"/>
      <c r="V45" s="768"/>
    </row>
    <row r="46" spans="1:22">
      <c r="A46" s="13"/>
      <c r="B46" s="13"/>
      <c r="C46" s="128"/>
      <c r="D46" s="129"/>
      <c r="E46" s="129"/>
      <c r="F46" s="129"/>
      <c r="G46" s="130"/>
      <c r="H46" s="131"/>
      <c r="I46" s="130"/>
      <c r="J46" s="130"/>
      <c r="K46" s="13"/>
      <c r="L46" s="52"/>
      <c r="M46" s="13"/>
    </row>
    <row r="47" spans="1:22">
      <c r="A47" s="13"/>
      <c r="B47" s="13"/>
      <c r="C47" s="128"/>
      <c r="D47" s="129"/>
      <c r="E47" s="129"/>
      <c r="F47" s="129"/>
      <c r="G47" s="130"/>
      <c r="H47" s="131"/>
      <c r="I47" s="130"/>
      <c r="J47" s="130"/>
      <c r="K47" s="13"/>
      <c r="L47" s="52"/>
      <c r="M47" s="13"/>
    </row>
  </sheetData>
  <mergeCells count="5">
    <mergeCell ref="R8:V8"/>
    <mergeCell ref="A43:H43"/>
    <mergeCell ref="A4:V5"/>
    <mergeCell ref="A6:Q6"/>
    <mergeCell ref="A45:V45"/>
  </mergeCells>
  <phoneticPr fontId="12" type="noConversion"/>
  <conditionalFormatting sqref="S43">
    <cfRule type="expression" dxfId="404" priority="7">
      <formula>$I44="no"</formula>
    </cfRule>
  </conditionalFormatting>
  <conditionalFormatting sqref="T12:T41">
    <cfRule type="expression" dxfId="403" priority="1">
      <formula>#REF!="no"</formula>
    </cfRule>
    <cfRule type="expression" dxfId="402" priority="2">
      <formula>#REF!="tbd"</formula>
    </cfRule>
    <cfRule type="expression" dxfId="401" priority="3">
      <formula>$H13="no"</formula>
    </cfRule>
    <cfRule type="expression" dxfId="400" priority="4">
      <formula>$H13="tbd"</formula>
    </cfRule>
  </conditionalFormatting>
  <conditionalFormatting sqref="U12:V17">
    <cfRule type="expression" dxfId="399" priority="14">
      <formula>$H13="no"</formula>
    </cfRule>
    <cfRule type="expression" dxfId="398" priority="15">
      <formula>$H13="tbd"</formula>
    </cfRule>
  </conditionalFormatting>
  <conditionalFormatting sqref="U18:V18 U19:U35">
    <cfRule type="expression" dxfId="397" priority="12">
      <formula>#REF!="no"</formula>
    </cfRule>
    <cfRule type="expression" dxfId="396" priority="13">
      <formula>#REF!="tbd"</formula>
    </cfRule>
  </conditionalFormatting>
  <conditionalFormatting sqref="V19">
    <cfRule type="expression" dxfId="395" priority="16">
      <formula>#REF!="no"</formula>
    </cfRule>
    <cfRule type="expression" dxfId="394" priority="17">
      <formula>#REF!="tbd"</formula>
    </cfRule>
  </conditionalFormatting>
  <dataValidations count="3">
    <dataValidation type="list" allowBlank="1" showInputMessage="1" showErrorMessage="1" sqref="J10:J41 R10:R41" xr:uid="{DA01E628-874D-46F4-9254-C3D6D5DEA11A}">
      <formula1>"Yes,No"</formula1>
    </dataValidation>
    <dataValidation type="list" allowBlank="1" showInputMessage="1" showErrorMessage="1" sqref="U10:U35 V19" xr:uid="{CBA79623-9E34-4BDA-B6A6-6380044A1218}">
      <formula1>"State,Local,Other"</formula1>
    </dataValidation>
    <dataValidation type="list" allowBlank="1" showInputMessage="1" showErrorMessage="1" sqref="T12:T41" xr:uid="{7DA8C105-D374-4998-89B4-9C670007B426}">
      <formula1>"Cash,In Kind,Combination of both Cash &amp; In Kind (explanation is provided under Additional Explanation),TBD"</formula1>
    </dataValidation>
  </dataValidations>
  <pageMargins left="0.7" right="0.7" top="0.75" bottom="0.75" header="0.3" footer="0.3"/>
  <pageSetup scale="37"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A7B59AC1-DD5B-461B-9166-F67DF6A962A3}">
          <x14:formula1>
            <xm:f>'Instructions &amp; Summary'!$A$41:$A$50</xm:f>
          </x14:formula1>
          <xm:sqref>A10:A41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1DB6A-75C5-4399-A5BE-9492F920DF14}">
  <sheetPr>
    <tabColor theme="0"/>
    <pageSetUpPr fitToPage="1"/>
  </sheetPr>
  <dimension ref="A4:Q36"/>
  <sheetViews>
    <sheetView showGridLines="0" zoomScale="80" zoomScaleNormal="80" zoomScaleSheetLayoutView="89" workbookViewId="0">
      <selection activeCell="A7" sqref="A7"/>
    </sheetView>
  </sheetViews>
  <sheetFormatPr defaultColWidth="9.42578125" defaultRowHeight="13.5"/>
  <cols>
    <col min="1" max="1" width="30.7109375" style="132" customWidth="1"/>
    <col min="2" max="4" width="17.7109375" style="132" customWidth="1"/>
    <col min="5" max="6" width="17.7109375" style="183" customWidth="1"/>
    <col min="7" max="9" width="17.7109375" style="190" customWidth="1"/>
    <col min="10" max="10" width="50.7109375" style="190" customWidth="1"/>
    <col min="11" max="11" width="50.7109375" style="132" customWidth="1"/>
    <col min="12" max="12" width="30.7109375" style="132" customWidth="1"/>
    <col min="13" max="17" width="17.7109375" style="132" customWidth="1"/>
    <col min="18" max="16384" width="9.42578125" style="132"/>
  </cols>
  <sheetData>
    <row r="4" spans="1:17" ht="12.75" customHeight="1">
      <c r="A4" s="785" t="s">
        <v>78</v>
      </c>
      <c r="B4" s="785"/>
      <c r="C4" s="785"/>
      <c r="D4" s="785"/>
      <c r="E4" s="785"/>
      <c r="F4" s="785"/>
      <c r="G4" s="785"/>
      <c r="H4" s="785"/>
      <c r="I4" s="785"/>
      <c r="J4" s="785"/>
      <c r="K4" s="785"/>
      <c r="L4" s="785"/>
      <c r="M4" s="785"/>
      <c r="N4" s="785"/>
      <c r="O4" s="785"/>
      <c r="P4" s="785"/>
      <c r="Q4" s="785"/>
    </row>
    <row r="5" spans="1:17" s="52" customFormat="1" ht="18" customHeight="1" thickBot="1">
      <c r="A5" s="786"/>
      <c r="B5" s="786"/>
      <c r="C5" s="786"/>
      <c r="D5" s="786"/>
      <c r="E5" s="786"/>
      <c r="F5" s="786"/>
      <c r="G5" s="786"/>
      <c r="H5" s="786"/>
      <c r="I5" s="786"/>
      <c r="J5" s="786"/>
      <c r="K5" s="786"/>
      <c r="L5" s="786"/>
      <c r="M5" s="786"/>
      <c r="N5" s="786"/>
      <c r="O5" s="786"/>
      <c r="P5" s="786"/>
      <c r="Q5" s="786"/>
    </row>
    <row r="6" spans="1:17" ht="208.15" customHeight="1" thickBot="1">
      <c r="A6" s="787" t="s">
        <v>79</v>
      </c>
      <c r="B6" s="788"/>
      <c r="C6" s="788"/>
      <c r="D6" s="788"/>
      <c r="E6" s="788"/>
      <c r="F6" s="788"/>
      <c r="G6" s="788"/>
      <c r="H6" s="788"/>
      <c r="I6" s="788"/>
      <c r="J6" s="788"/>
      <c r="K6" s="788"/>
      <c r="L6" s="788"/>
      <c r="M6" s="788"/>
      <c r="N6" s="788"/>
      <c r="O6" s="788"/>
      <c r="P6" s="788"/>
      <c r="Q6" s="789"/>
    </row>
    <row r="7" spans="1:17" ht="12.6" customHeight="1" thickBot="1">
      <c r="A7" s="535"/>
      <c r="B7" s="535"/>
      <c r="C7" s="535"/>
      <c r="D7" s="535"/>
      <c r="E7" s="535"/>
      <c r="F7" s="535"/>
      <c r="G7" s="535"/>
      <c r="H7" s="535"/>
      <c r="I7" s="535"/>
      <c r="J7" s="535"/>
      <c r="K7" s="535"/>
      <c r="L7" s="535"/>
    </row>
    <row r="8" spans="1:17" ht="18.600000000000001" customHeight="1" thickBot="1">
      <c r="A8" s="134"/>
      <c r="B8" s="134"/>
      <c r="C8" s="134"/>
      <c r="D8" s="135"/>
      <c r="E8" s="136"/>
      <c r="F8" s="136"/>
      <c r="G8" s="137"/>
      <c r="H8" s="137"/>
      <c r="I8" s="137"/>
      <c r="J8" s="137"/>
      <c r="M8" s="779" t="s">
        <v>80</v>
      </c>
      <c r="N8" s="780"/>
      <c r="O8" s="780"/>
      <c r="P8" s="780"/>
      <c r="Q8" s="781"/>
    </row>
    <row r="9" spans="1:17" s="145" customFormat="1" ht="108" customHeight="1" thickBot="1">
      <c r="A9" s="138" t="s">
        <v>81</v>
      </c>
      <c r="B9" s="55" t="s">
        <v>82</v>
      </c>
      <c r="C9" s="139" t="s">
        <v>83</v>
      </c>
      <c r="D9" s="55" t="s">
        <v>84</v>
      </c>
      <c r="E9" s="140" t="s">
        <v>85</v>
      </c>
      <c r="F9" s="15" t="s">
        <v>86</v>
      </c>
      <c r="G9" s="141" t="s">
        <v>87</v>
      </c>
      <c r="H9" s="142" t="s">
        <v>88</v>
      </c>
      <c r="I9" s="60" t="s">
        <v>56</v>
      </c>
      <c r="J9" s="54" t="s">
        <v>57</v>
      </c>
      <c r="K9" s="143" t="s">
        <v>89</v>
      </c>
      <c r="L9" s="144" t="s">
        <v>59</v>
      </c>
      <c r="M9" s="558" t="s">
        <v>60</v>
      </c>
      <c r="N9" s="549" t="s">
        <v>61</v>
      </c>
      <c r="O9" s="549" t="s">
        <v>62</v>
      </c>
      <c r="P9" s="549" t="s">
        <v>63</v>
      </c>
      <c r="Q9" s="559" t="s">
        <v>64</v>
      </c>
    </row>
    <row r="10" spans="1:17" s="145" customFormat="1" ht="123" customHeight="1">
      <c r="A10" s="146" t="s">
        <v>90</v>
      </c>
      <c r="B10" s="147" t="s">
        <v>91</v>
      </c>
      <c r="C10" s="148">
        <v>300</v>
      </c>
      <c r="D10" s="149">
        <v>500</v>
      </c>
      <c r="E10" s="150">
        <f>Table4915[[#This Row],[Unit Costs]]*Table4915[[#This Row],[Number of Units ]]</f>
        <v>150000</v>
      </c>
      <c r="F10" s="151" t="s">
        <v>67</v>
      </c>
      <c r="G10" s="152">
        <v>1</v>
      </c>
      <c r="H10" s="150">
        <f>Table4915[[#This Row],[% Allocable for the Administration of the Grant 
(Cap of 2% of Total Grant) (If applicable)]]*Table4915[[#This Row],[Total Cost]]</f>
        <v>150000</v>
      </c>
      <c r="I10" s="153" t="s">
        <v>92</v>
      </c>
      <c r="J10" s="153" t="s">
        <v>93</v>
      </c>
      <c r="K10" s="154" t="s">
        <v>94</v>
      </c>
      <c r="L10" s="154"/>
      <c r="M10" s="604" t="s">
        <v>71</v>
      </c>
      <c r="N10" s="720">
        <v>0</v>
      </c>
      <c r="O10" s="605"/>
      <c r="P10" s="605"/>
      <c r="Q10" s="606"/>
    </row>
    <row r="11" spans="1:17" s="145" customFormat="1" ht="167.45" customHeight="1" thickBot="1">
      <c r="A11" s="72" t="s">
        <v>95</v>
      </c>
      <c r="B11" s="73" t="s">
        <v>96</v>
      </c>
      <c r="C11" s="155">
        <v>50</v>
      </c>
      <c r="D11" s="156">
        <v>48</v>
      </c>
      <c r="E11" s="74">
        <f>Table4915[[#This Row],[Unit Costs]]*Table4915[[#This Row],[Number of Units ]]</f>
        <v>2400</v>
      </c>
      <c r="F11" s="74" t="s">
        <v>67</v>
      </c>
      <c r="G11" s="157">
        <v>1</v>
      </c>
      <c r="H11" s="74">
        <f>Table4915[[#This Row],[% Allocable for the Administration of the Grant 
(Cap of 2% of Total Grant) (If applicable)]]*Table4915[[#This Row],[Total Cost]]</f>
        <v>2400</v>
      </c>
      <c r="I11" s="79" t="s">
        <v>68</v>
      </c>
      <c r="J11" s="79" t="s">
        <v>97</v>
      </c>
      <c r="K11" s="158" t="s">
        <v>98</v>
      </c>
      <c r="L11" s="158"/>
      <c r="M11" s="613" t="s">
        <v>71</v>
      </c>
      <c r="N11" s="211">
        <v>0</v>
      </c>
      <c r="O11" s="614"/>
      <c r="P11" s="615"/>
      <c r="Q11" s="616"/>
    </row>
    <row r="12" spans="1:17" ht="15" customHeight="1">
      <c r="A12" s="83"/>
      <c r="B12" s="159"/>
      <c r="C12" s="160"/>
      <c r="D12" s="161"/>
      <c r="E12" s="162">
        <f>Table4915[[#This Row],[Unit Costs]]*Table4915[[#This Row],[Number of Units ]]</f>
        <v>0</v>
      </c>
      <c r="F12" s="163"/>
      <c r="G12" s="164"/>
      <c r="H12" s="86">
        <f>Table4915[[#This Row],[% Allocable for the Administration of the Grant 
(Cap of 2% of Total Grant) (If applicable)]]*Table4915[[#This Row],[Total Cost]]</f>
        <v>0</v>
      </c>
      <c r="I12" s="165"/>
      <c r="J12" s="166"/>
      <c r="K12" s="167"/>
      <c r="L12" s="167"/>
      <c r="M12" s="540"/>
      <c r="N12" s="581">
        <v>0</v>
      </c>
      <c r="O12" s="730"/>
      <c r="P12" s="541"/>
      <c r="Q12" s="542"/>
    </row>
    <row r="13" spans="1:17" ht="15" customHeight="1">
      <c r="A13" s="168"/>
      <c r="B13" s="159"/>
      <c r="C13" s="160"/>
      <c r="D13" s="161"/>
      <c r="E13" s="162">
        <f>Table4915[[#This Row],[Unit Costs]]*Table4915[[#This Row],[Number of Units ]]</f>
        <v>0</v>
      </c>
      <c r="F13" s="98"/>
      <c r="G13" s="164"/>
      <c r="H13" s="162">
        <f>Table4915[[#This Row],[% Allocable for the Administration of the Grant 
(Cap of 2% of Total Grant) (If applicable)]]*Table4915[[#This Row],[Total Cost]]</f>
        <v>0</v>
      </c>
      <c r="I13" s="169"/>
      <c r="J13" s="170"/>
      <c r="K13" s="171"/>
      <c r="L13" s="167"/>
      <c r="M13" s="543"/>
      <c r="N13" s="582">
        <v>0</v>
      </c>
      <c r="O13" s="730"/>
      <c r="P13" s="544"/>
      <c r="Q13" s="545"/>
    </row>
    <row r="14" spans="1:17" ht="15" customHeight="1">
      <c r="A14" s="168"/>
      <c r="B14" s="159"/>
      <c r="C14" s="160"/>
      <c r="D14" s="161"/>
      <c r="E14" s="162">
        <f>Table4915[[#This Row],[Unit Costs]]*Table4915[[#This Row],[Number of Units ]]</f>
        <v>0</v>
      </c>
      <c r="F14" s="164"/>
      <c r="G14" s="164"/>
      <c r="H14" s="162">
        <f>Table4915[[#This Row],[% Allocable for the Administration of the Grant 
(Cap of 2% of Total Grant) (If applicable)]]*Table4915[[#This Row],[Total Cost]]</f>
        <v>0</v>
      </c>
      <c r="I14" s="169"/>
      <c r="J14" s="170"/>
      <c r="K14" s="171"/>
      <c r="L14" s="167"/>
      <c r="M14" s="543"/>
      <c r="N14" s="582">
        <v>0</v>
      </c>
      <c r="O14" s="730"/>
      <c r="P14" s="544"/>
      <c r="Q14" s="545"/>
    </row>
    <row r="15" spans="1:17" ht="15" customHeight="1">
      <c r="A15" s="168"/>
      <c r="B15" s="159"/>
      <c r="C15" s="160"/>
      <c r="D15" s="161"/>
      <c r="E15" s="162">
        <f>Table4915[[#This Row],[Unit Costs]]*Table4915[[#This Row],[Number of Units ]]</f>
        <v>0</v>
      </c>
      <c r="F15" s="98"/>
      <c r="G15" s="164"/>
      <c r="H15" s="162">
        <f>Table4915[[#This Row],[% Allocable for the Administration of the Grant 
(Cap of 2% of Total Grant) (If applicable)]]*Table4915[[#This Row],[Total Cost]]</f>
        <v>0</v>
      </c>
      <c r="I15" s="169"/>
      <c r="J15" s="170"/>
      <c r="K15" s="171"/>
      <c r="L15" s="167"/>
      <c r="M15" s="543"/>
      <c r="N15" s="582">
        <v>0</v>
      </c>
      <c r="O15" s="730"/>
      <c r="P15" s="544"/>
      <c r="Q15" s="545"/>
    </row>
    <row r="16" spans="1:17" ht="15" customHeight="1">
      <c r="A16" s="168"/>
      <c r="B16" s="159"/>
      <c r="C16" s="160"/>
      <c r="D16" s="161"/>
      <c r="E16" s="162">
        <f>Table4915[[#This Row],[Unit Costs]]*Table4915[[#This Row],[Number of Units ]]</f>
        <v>0</v>
      </c>
      <c r="F16" s="98"/>
      <c r="G16" s="164"/>
      <c r="H16" s="162">
        <f>Table4915[[#This Row],[% Allocable for the Administration of the Grant 
(Cap of 2% of Total Grant) (If applicable)]]*Table4915[[#This Row],[Total Cost]]</f>
        <v>0</v>
      </c>
      <c r="I16" s="169"/>
      <c r="J16" s="170"/>
      <c r="K16" s="171"/>
      <c r="L16" s="167"/>
      <c r="M16" s="543"/>
      <c r="N16" s="582">
        <v>0</v>
      </c>
      <c r="O16" s="730"/>
      <c r="P16" s="544"/>
      <c r="Q16" s="545"/>
    </row>
    <row r="17" spans="1:17" ht="15" customHeight="1">
      <c r="A17" s="168"/>
      <c r="B17" s="159"/>
      <c r="C17" s="160"/>
      <c r="D17" s="161"/>
      <c r="E17" s="162">
        <f>Table4915[[#This Row],[Unit Costs]]*Table4915[[#This Row],[Number of Units ]]</f>
        <v>0</v>
      </c>
      <c r="F17" s="98"/>
      <c r="G17" s="164"/>
      <c r="H17" s="162">
        <f>Table4915[[#This Row],[% Allocable for the Administration of the Grant 
(Cap of 2% of Total Grant) (If applicable)]]*Table4915[[#This Row],[Total Cost]]</f>
        <v>0</v>
      </c>
      <c r="I17" s="169"/>
      <c r="J17" s="170"/>
      <c r="K17" s="171"/>
      <c r="L17" s="167"/>
      <c r="M17" s="543"/>
      <c r="N17" s="582">
        <v>0</v>
      </c>
      <c r="O17" s="730"/>
      <c r="P17" s="544"/>
      <c r="Q17" s="545"/>
    </row>
    <row r="18" spans="1:17" ht="15" customHeight="1">
      <c r="A18" s="168"/>
      <c r="B18" s="159"/>
      <c r="C18" s="160"/>
      <c r="D18" s="161"/>
      <c r="E18" s="162">
        <f>Table4915[[#This Row],[Unit Costs]]*Table4915[[#This Row],[Number of Units ]]</f>
        <v>0</v>
      </c>
      <c r="F18" s="98"/>
      <c r="G18" s="164"/>
      <c r="H18" s="162">
        <f>Table4915[[#This Row],[% Allocable for the Administration of the Grant 
(Cap of 2% of Total Grant) (If applicable)]]*Table4915[[#This Row],[Total Cost]]</f>
        <v>0</v>
      </c>
      <c r="I18" s="169"/>
      <c r="J18" s="170"/>
      <c r="K18" s="171"/>
      <c r="L18" s="167"/>
      <c r="M18" s="543"/>
      <c r="N18" s="582">
        <v>0</v>
      </c>
      <c r="O18" s="730"/>
      <c r="P18" s="544"/>
      <c r="Q18" s="545"/>
    </row>
    <row r="19" spans="1:17" ht="15" customHeight="1">
      <c r="A19" s="168"/>
      <c r="B19" s="159"/>
      <c r="C19" s="160"/>
      <c r="D19" s="161"/>
      <c r="E19" s="162">
        <f>Table4915[[#This Row],[Unit Costs]]*Table4915[[#This Row],[Number of Units ]]</f>
        <v>0</v>
      </c>
      <c r="F19" s="98"/>
      <c r="G19" s="164"/>
      <c r="H19" s="162">
        <f>Table4915[[#This Row],[% Allocable for the Administration of the Grant 
(Cap of 2% of Total Grant) (If applicable)]]*Table4915[[#This Row],[Total Cost]]</f>
        <v>0</v>
      </c>
      <c r="I19" s="169"/>
      <c r="J19" s="170"/>
      <c r="K19" s="171"/>
      <c r="L19" s="167"/>
      <c r="M19" s="543"/>
      <c r="N19" s="582">
        <v>0</v>
      </c>
      <c r="O19" s="730"/>
      <c r="P19" s="544"/>
      <c r="Q19" s="545"/>
    </row>
    <row r="20" spans="1:17" ht="15" customHeight="1">
      <c r="A20" s="83"/>
      <c r="B20" s="159"/>
      <c r="C20" s="160"/>
      <c r="D20" s="161"/>
      <c r="E20" s="162">
        <f>Table4915[[#This Row],[Unit Costs]]*Table4915[[#This Row],[Number of Units ]]</f>
        <v>0</v>
      </c>
      <c r="F20" s="85"/>
      <c r="G20" s="164"/>
      <c r="H20" s="86">
        <f>Table4915[[#This Row],[% Allocable for the Administration of the Grant 
(Cap of 2% of Total Grant) (If applicable)]]*Table4915[[#This Row],[Total Cost]]</f>
        <v>0</v>
      </c>
      <c r="I20" s="165"/>
      <c r="J20" s="166"/>
      <c r="K20" s="167"/>
      <c r="L20" s="167"/>
      <c r="M20" s="543"/>
      <c r="N20" s="582">
        <v>0</v>
      </c>
      <c r="O20" s="730"/>
      <c r="P20" s="544"/>
      <c r="Q20" s="545"/>
    </row>
    <row r="21" spans="1:17" ht="15" customHeight="1">
      <c r="A21" s="83"/>
      <c r="B21" s="159"/>
      <c r="C21" s="160"/>
      <c r="D21" s="161"/>
      <c r="E21" s="162">
        <f>Table4915[[#This Row],[Unit Costs]]*Table4915[[#This Row],[Number of Units ]]</f>
        <v>0</v>
      </c>
      <c r="F21" s="98"/>
      <c r="G21" s="164"/>
      <c r="H21" s="86">
        <f>Table4915[[#This Row],[% Allocable for the Administration of the Grant 
(Cap of 2% of Total Grant) (If applicable)]]*Table4915[[#This Row],[Total Cost]]</f>
        <v>0</v>
      </c>
      <c r="I21" s="165"/>
      <c r="J21" s="166"/>
      <c r="K21" s="167"/>
      <c r="L21" s="167"/>
      <c r="M21" s="543"/>
      <c r="N21" s="582">
        <v>0</v>
      </c>
      <c r="O21" s="730"/>
      <c r="P21" s="544"/>
      <c r="Q21" s="545"/>
    </row>
    <row r="22" spans="1:17" ht="15" customHeight="1">
      <c r="A22" s="168"/>
      <c r="B22" s="159"/>
      <c r="C22" s="160"/>
      <c r="D22" s="161"/>
      <c r="E22" s="162">
        <f>Table4915[[#This Row],[Unit Costs]]*Table4915[[#This Row],[Number of Units ]]</f>
        <v>0</v>
      </c>
      <c r="F22" s="98"/>
      <c r="G22" s="164"/>
      <c r="H22" s="162">
        <f>Table4915[[#This Row],[% Allocable for the Administration of the Grant 
(Cap of 2% of Total Grant) (If applicable)]]*Table4915[[#This Row],[Total Cost]]</f>
        <v>0</v>
      </c>
      <c r="I22" s="169"/>
      <c r="J22" s="170"/>
      <c r="K22" s="171"/>
      <c r="L22" s="167"/>
      <c r="M22" s="543"/>
      <c r="N22" s="582">
        <v>0</v>
      </c>
      <c r="O22" s="730"/>
      <c r="P22" s="544"/>
      <c r="Q22" s="545"/>
    </row>
    <row r="23" spans="1:17" ht="15" customHeight="1">
      <c r="A23" s="168"/>
      <c r="B23" s="159"/>
      <c r="C23" s="160"/>
      <c r="D23" s="161"/>
      <c r="E23" s="162">
        <f>Table4915[[#This Row],[Unit Costs]]*Table4915[[#This Row],[Number of Units ]]</f>
        <v>0</v>
      </c>
      <c r="F23" s="98"/>
      <c r="G23" s="164"/>
      <c r="H23" s="162">
        <f>Table4915[[#This Row],[% Allocable for the Administration of the Grant 
(Cap of 2% of Total Grant) (If applicable)]]*Table4915[[#This Row],[Total Cost]]</f>
        <v>0</v>
      </c>
      <c r="I23" s="169"/>
      <c r="J23" s="170"/>
      <c r="K23" s="171"/>
      <c r="L23" s="167"/>
      <c r="M23" s="543"/>
      <c r="N23" s="582">
        <v>0</v>
      </c>
      <c r="O23" s="730"/>
      <c r="P23" s="544"/>
      <c r="Q23" s="545"/>
    </row>
    <row r="24" spans="1:17" ht="15" customHeight="1">
      <c r="A24" s="168"/>
      <c r="B24" s="159"/>
      <c r="C24" s="160"/>
      <c r="D24" s="161"/>
      <c r="E24" s="162">
        <f>Table4915[[#This Row],[Unit Costs]]*Table4915[[#This Row],[Number of Units ]]</f>
        <v>0</v>
      </c>
      <c r="F24" s="98"/>
      <c r="G24" s="164"/>
      <c r="H24" s="162">
        <f>Table4915[[#This Row],[% Allocable for the Administration of the Grant 
(Cap of 2% of Total Grant) (If applicable)]]*Table4915[[#This Row],[Total Cost]]</f>
        <v>0</v>
      </c>
      <c r="I24" s="169"/>
      <c r="J24" s="170"/>
      <c r="K24" s="171"/>
      <c r="L24" s="167"/>
      <c r="M24" s="543"/>
      <c r="N24" s="582">
        <v>0</v>
      </c>
      <c r="O24" s="730"/>
      <c r="P24" s="544"/>
      <c r="Q24" s="545"/>
    </row>
    <row r="25" spans="1:17" ht="15" customHeight="1">
      <c r="A25" s="168"/>
      <c r="B25" s="159"/>
      <c r="C25" s="160"/>
      <c r="D25" s="161"/>
      <c r="E25" s="162">
        <f>Table4915[[#This Row],[Unit Costs]]*Table4915[[#This Row],[Number of Units ]]</f>
        <v>0</v>
      </c>
      <c r="F25" s="98"/>
      <c r="G25" s="164"/>
      <c r="H25" s="162">
        <f>Table4915[[#This Row],[% Allocable for the Administration of the Grant 
(Cap of 2% of Total Grant) (If applicable)]]*Table4915[[#This Row],[Total Cost]]</f>
        <v>0</v>
      </c>
      <c r="I25" s="169"/>
      <c r="J25" s="170"/>
      <c r="K25" s="171"/>
      <c r="L25" s="167"/>
      <c r="M25" s="543"/>
      <c r="N25" s="582">
        <v>0</v>
      </c>
      <c r="O25" s="730"/>
      <c r="P25" s="544"/>
      <c r="Q25" s="545"/>
    </row>
    <row r="26" spans="1:17" ht="15" customHeight="1">
      <c r="A26" s="168"/>
      <c r="B26" s="159"/>
      <c r="C26" s="160"/>
      <c r="D26" s="161"/>
      <c r="E26" s="162">
        <f>Table4915[[#This Row],[Unit Costs]]*Table4915[[#This Row],[Number of Units ]]</f>
        <v>0</v>
      </c>
      <c r="F26" s="98"/>
      <c r="G26" s="164"/>
      <c r="H26" s="162">
        <f>Table4915[[#This Row],[% Allocable for the Administration of the Grant 
(Cap of 2% of Total Grant) (If applicable)]]*Table4915[[#This Row],[Total Cost]]</f>
        <v>0</v>
      </c>
      <c r="I26" s="169"/>
      <c r="J26" s="170"/>
      <c r="K26" s="171"/>
      <c r="L26" s="167"/>
      <c r="M26" s="543"/>
      <c r="N26" s="582">
        <v>0</v>
      </c>
      <c r="O26" s="730"/>
      <c r="P26" s="544"/>
      <c r="Q26" s="545"/>
    </row>
    <row r="27" spans="1:17" ht="15" customHeight="1">
      <c r="A27" s="168"/>
      <c r="B27" s="159"/>
      <c r="C27" s="160"/>
      <c r="D27" s="161"/>
      <c r="E27" s="162">
        <f>Table4915[[#This Row],[Unit Costs]]*Table4915[[#This Row],[Number of Units ]]</f>
        <v>0</v>
      </c>
      <c r="F27" s="98"/>
      <c r="G27" s="164"/>
      <c r="H27" s="162">
        <f>Table4915[[#This Row],[% Allocable for the Administration of the Grant 
(Cap of 2% of Total Grant) (If applicable)]]*Table4915[[#This Row],[Total Cost]]</f>
        <v>0</v>
      </c>
      <c r="I27" s="169"/>
      <c r="J27" s="170"/>
      <c r="K27" s="171"/>
      <c r="L27" s="167"/>
      <c r="M27" s="543"/>
      <c r="N27" s="582">
        <v>0</v>
      </c>
      <c r="O27" s="730"/>
      <c r="P27" s="544"/>
      <c r="Q27" s="545"/>
    </row>
    <row r="28" spans="1:17" ht="15" customHeight="1">
      <c r="A28" s="168"/>
      <c r="B28" s="159"/>
      <c r="C28" s="160"/>
      <c r="D28" s="161"/>
      <c r="E28" s="162">
        <f>Table4915[[#This Row],[Unit Costs]]*Table4915[[#This Row],[Number of Units ]]</f>
        <v>0</v>
      </c>
      <c r="F28" s="98"/>
      <c r="G28" s="164"/>
      <c r="H28" s="162">
        <f>Table4915[[#This Row],[% Allocable for the Administration of the Grant 
(Cap of 2% of Total Grant) (If applicable)]]*Table4915[[#This Row],[Total Cost]]</f>
        <v>0</v>
      </c>
      <c r="I28" s="169"/>
      <c r="J28" s="170"/>
      <c r="K28" s="171"/>
      <c r="L28" s="167"/>
      <c r="M28" s="543"/>
      <c r="N28" s="582">
        <v>0</v>
      </c>
      <c r="O28" s="730"/>
      <c r="P28" s="544"/>
      <c r="Q28" s="545"/>
    </row>
    <row r="29" spans="1:17" ht="15" customHeight="1">
      <c r="A29" s="168"/>
      <c r="B29" s="159"/>
      <c r="C29" s="160"/>
      <c r="D29" s="161"/>
      <c r="E29" s="162">
        <f>Table4915[[#This Row],[Unit Costs]]*Table4915[[#This Row],[Number of Units ]]</f>
        <v>0</v>
      </c>
      <c r="F29" s="98"/>
      <c r="G29" s="164"/>
      <c r="H29" s="162">
        <f>Table4915[[#This Row],[% Allocable for the Administration of the Grant 
(Cap of 2% of Total Grant) (If applicable)]]*Table4915[[#This Row],[Total Cost]]</f>
        <v>0</v>
      </c>
      <c r="I29" s="169"/>
      <c r="J29" s="170"/>
      <c r="K29" s="171"/>
      <c r="L29" s="167"/>
      <c r="M29" s="543"/>
      <c r="N29" s="582">
        <v>0</v>
      </c>
      <c r="O29" s="730"/>
      <c r="P29" s="544"/>
      <c r="Q29" s="545"/>
    </row>
    <row r="30" spans="1:17" ht="15" customHeight="1">
      <c r="A30" s="168"/>
      <c r="B30" s="159"/>
      <c r="C30" s="160"/>
      <c r="D30" s="161"/>
      <c r="E30" s="162">
        <f>Table4915[[#This Row],[Unit Costs]]*Table4915[[#This Row],[Number of Units ]]</f>
        <v>0</v>
      </c>
      <c r="F30" s="98"/>
      <c r="G30" s="164"/>
      <c r="H30" s="162">
        <f>Table4915[[#This Row],[% Allocable for the Administration of the Grant 
(Cap of 2% of Total Grant) (If applicable)]]*Table4915[[#This Row],[Total Cost]]</f>
        <v>0</v>
      </c>
      <c r="I30" s="169"/>
      <c r="J30" s="170"/>
      <c r="K30" s="171"/>
      <c r="L30" s="167"/>
      <c r="M30" s="543"/>
      <c r="N30" s="582">
        <v>0</v>
      </c>
      <c r="O30" s="730"/>
      <c r="P30" s="544"/>
      <c r="Q30" s="545"/>
    </row>
    <row r="31" spans="1:17" ht="15" customHeight="1" thickBot="1">
      <c r="A31" s="172"/>
      <c r="B31" s="173"/>
      <c r="C31" s="174"/>
      <c r="D31" s="175"/>
      <c r="E31" s="176">
        <f>Table4915[[#This Row],[Unit Costs]]*Table4915[[#This Row],[Number of Units ]]</f>
        <v>0</v>
      </c>
      <c r="F31" s="177"/>
      <c r="G31" s="178"/>
      <c r="H31" s="86">
        <f>Table4915[[#This Row],[% Allocable for the Administration of the Grant 
(Cap of 2% of Total Grant) (If applicable)]]*Table4915[[#This Row],[Total Cost]]</f>
        <v>0</v>
      </c>
      <c r="I31" s="179"/>
      <c r="J31" s="180"/>
      <c r="K31" s="181"/>
      <c r="L31" s="181"/>
      <c r="M31" s="546"/>
      <c r="N31" s="583">
        <v>0</v>
      </c>
      <c r="O31" s="730"/>
      <c r="P31" s="547"/>
      <c r="Q31" s="548"/>
    </row>
    <row r="32" spans="1:17" ht="15" customHeight="1" thickBot="1">
      <c r="A32" s="182"/>
      <c r="B32" s="183"/>
      <c r="C32" s="183"/>
      <c r="D32" s="184"/>
      <c r="F32" s="185"/>
      <c r="G32" s="186"/>
      <c r="H32" s="185"/>
      <c r="I32" s="185"/>
      <c r="J32" s="137"/>
    </row>
    <row r="33" spans="1:17" ht="45.2" customHeight="1" thickBot="1">
      <c r="A33" s="782" t="s">
        <v>99</v>
      </c>
      <c r="B33" s="783"/>
      <c r="C33" s="783"/>
      <c r="D33" s="784"/>
      <c r="E33" s="529">
        <f>SUM(E12:E31)</f>
        <v>0</v>
      </c>
      <c r="F33" s="530">
        <f>SUMIF(F12:F31,"Yes",E12:E31)</f>
        <v>0</v>
      </c>
      <c r="G33" s="528" t="s">
        <v>77</v>
      </c>
      <c r="H33" s="530">
        <f>SUM(H12:H31)</f>
        <v>0</v>
      </c>
      <c r="I33" s="527"/>
      <c r="J33" s="527"/>
      <c r="K33" s="123"/>
      <c r="L33" s="123"/>
      <c r="M33" s="722"/>
      <c r="N33" s="723">
        <f>SUM(N12:N31)</f>
        <v>0</v>
      </c>
    </row>
    <row r="34" spans="1:17" ht="15" customHeight="1" thickBot="1">
      <c r="A34" s="187"/>
      <c r="B34" s="187"/>
      <c r="C34" s="187"/>
      <c r="D34" s="187"/>
      <c r="E34" s="185"/>
      <c r="F34" s="185"/>
      <c r="G34" s="188"/>
      <c r="H34" s="185"/>
      <c r="I34" s="185"/>
      <c r="J34" s="189"/>
      <c r="K34" s="137"/>
    </row>
    <row r="35" spans="1:17" ht="45.2" customHeight="1" thickBot="1">
      <c r="A35" s="790" t="s">
        <v>39</v>
      </c>
      <c r="B35" s="790"/>
      <c r="C35" s="790"/>
      <c r="D35" s="790"/>
      <c r="E35" s="790"/>
      <c r="F35" s="790"/>
      <c r="G35" s="790"/>
      <c r="H35" s="790"/>
      <c r="I35" s="790"/>
      <c r="J35" s="790"/>
      <c r="K35" s="790"/>
      <c r="L35" s="790"/>
      <c r="M35" s="790"/>
      <c r="N35" s="790"/>
      <c r="O35" s="790"/>
      <c r="P35" s="790"/>
      <c r="Q35" s="790"/>
    </row>
    <row r="36" spans="1:17" s="13" customFormat="1" ht="20.65" customHeight="1">
      <c r="A36" s="132"/>
      <c r="B36" s="132"/>
      <c r="C36" s="132"/>
      <c r="D36" s="132"/>
      <c r="E36" s="183"/>
      <c r="F36" s="183"/>
      <c r="G36" s="190"/>
      <c r="H36" s="190"/>
      <c r="I36" s="190"/>
      <c r="J36" s="190"/>
      <c r="K36" s="132"/>
      <c r="L36" s="132"/>
    </row>
  </sheetData>
  <sheetProtection formatCells="0" formatColumns="0" formatRows="0" insertRows="0" insertHyperlinks="0" deleteRows="0" sort="0" autoFilter="0"/>
  <protectedRanges>
    <protectedRange sqref="A35:D35" name="Range1"/>
  </protectedRanges>
  <mergeCells count="5">
    <mergeCell ref="A33:D33"/>
    <mergeCell ref="M8:Q8"/>
    <mergeCell ref="A6:Q6"/>
    <mergeCell ref="A4:Q5"/>
    <mergeCell ref="A35:Q35"/>
  </mergeCells>
  <phoneticPr fontId="4" type="noConversion"/>
  <conditionalFormatting sqref="N12:N31 P12:Q31">
    <cfRule type="expression" dxfId="368" priority="6">
      <formula>$H13="no"</formula>
    </cfRule>
    <cfRule type="expression" dxfId="367" priority="7">
      <formula>$H13="tbd"</formula>
    </cfRule>
  </conditionalFormatting>
  <conditionalFormatting sqref="N33">
    <cfRule type="expression" dxfId="366" priority="5">
      <formula>$I34="no"</formula>
    </cfRule>
  </conditionalFormatting>
  <conditionalFormatting sqref="O12:O31">
    <cfRule type="expression" dxfId="365" priority="1">
      <formula>#REF!="no"</formula>
    </cfRule>
    <cfRule type="expression" dxfId="364" priority="2">
      <formula>#REF!="tbd"</formula>
    </cfRule>
    <cfRule type="expression" dxfId="363" priority="3">
      <formula>$H13="no"</formula>
    </cfRule>
    <cfRule type="expression" dxfId="362" priority="4">
      <formula>$H13="tbd"</formula>
    </cfRule>
  </conditionalFormatting>
  <conditionalFormatting sqref="O11:Q11">
    <cfRule type="expression" dxfId="361" priority="8">
      <formula>#REF!="no"</formula>
    </cfRule>
    <cfRule type="expression" dxfId="360" priority="9">
      <formula>#REF!="tbd"</formula>
    </cfRule>
  </conditionalFormatting>
  <dataValidations count="4">
    <dataValidation type="list" allowBlank="1" showInputMessage="1" showErrorMessage="1" sqref="F10:F30" xr:uid="{694846B3-F1A9-4556-AD9C-1B53B15C2020}">
      <formula1>"Yes, No"</formula1>
    </dataValidation>
    <dataValidation type="list" allowBlank="1" showInputMessage="1" showErrorMessage="1" sqref="P10:P31" xr:uid="{0DFE0BAF-0AE0-4E65-A048-73CA70482B9A}">
      <formula1>"State,Local,Other"</formula1>
    </dataValidation>
    <dataValidation type="list" allowBlank="1" showInputMessage="1" showErrorMessage="1" sqref="M10:M31" xr:uid="{C37EC4C7-8F11-4D4C-AA49-661E42A069E2}">
      <formula1>"Yes,No"</formula1>
    </dataValidation>
    <dataValidation type="list" allowBlank="1" showInputMessage="1" showErrorMessage="1" sqref="O12:O31" xr:uid="{6DCD6DF4-87D8-4B46-8536-8CCD5C8B4CC8}">
      <formula1>"Cash,In Kind,Combination of both Cash &amp; In Kind (explanation is provided under Additional Explanation),TBD"</formula1>
    </dataValidation>
  </dataValidations>
  <printOptions horizontalCentered="1"/>
  <pageMargins left="0.5" right="0.5" top="0.25" bottom="0.25" header="0.5" footer="0.5"/>
  <pageSetup scale="53" orientation="landscape" horizontalDpi="300" verticalDpi="300" r:id="rId1"/>
  <headerFooter alignWithMargins="0"/>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23185-5B86-4D23-B294-00832ADB25BF}">
  <sheetPr codeName="Sheet4">
    <tabColor theme="0"/>
    <pageSetUpPr fitToPage="1"/>
  </sheetPr>
  <dimension ref="A2:Q33"/>
  <sheetViews>
    <sheetView showGridLines="0" zoomScale="80" zoomScaleNormal="80" zoomScaleSheetLayoutView="89" workbookViewId="0">
      <selection activeCell="A5" sqref="A5"/>
    </sheetView>
  </sheetViews>
  <sheetFormatPr defaultColWidth="9.42578125" defaultRowHeight="13.5"/>
  <cols>
    <col min="1" max="1" width="30.7109375" style="132" customWidth="1"/>
    <col min="2" max="4" width="17.7109375" style="132" customWidth="1"/>
    <col min="5" max="9" width="17.7109375" style="183" customWidth="1"/>
    <col min="10" max="10" width="50.7109375" style="190" customWidth="1"/>
    <col min="11" max="11" width="50.7109375" style="132" customWidth="1"/>
    <col min="12" max="12" width="30.7109375" style="132" customWidth="1"/>
    <col min="13" max="17" width="17.7109375" style="132" customWidth="1"/>
    <col min="18" max="16384" width="9.42578125" style="132"/>
  </cols>
  <sheetData>
    <row r="2" spans="1:17" ht="12.75" customHeight="1">
      <c r="A2" s="785" t="s">
        <v>100</v>
      </c>
      <c r="B2" s="785"/>
      <c r="C2" s="785"/>
      <c r="D2" s="785"/>
      <c r="E2" s="785"/>
      <c r="F2" s="785"/>
      <c r="G2" s="785"/>
      <c r="H2" s="785"/>
      <c r="I2" s="785"/>
      <c r="J2" s="785"/>
      <c r="K2" s="785"/>
      <c r="L2" s="785"/>
      <c r="M2" s="191"/>
    </row>
    <row r="3" spans="1:17" s="52" customFormat="1" ht="18" customHeight="1" thickBot="1">
      <c r="A3" s="786"/>
      <c r="B3" s="786"/>
      <c r="C3" s="786"/>
      <c r="D3" s="786"/>
      <c r="E3" s="786"/>
      <c r="F3" s="786"/>
      <c r="G3" s="786"/>
      <c r="H3" s="786"/>
      <c r="I3" s="786"/>
      <c r="J3" s="786"/>
      <c r="K3" s="786"/>
      <c r="L3" s="786"/>
      <c r="M3" s="133"/>
      <c r="N3" s="133"/>
    </row>
    <row r="4" spans="1:17" ht="198" customHeight="1" thickBot="1">
      <c r="A4" s="787" t="s">
        <v>101</v>
      </c>
      <c r="B4" s="788"/>
      <c r="C4" s="788"/>
      <c r="D4" s="788"/>
      <c r="E4" s="788"/>
      <c r="F4" s="788"/>
      <c r="G4" s="788"/>
      <c r="H4" s="788"/>
      <c r="I4" s="788"/>
      <c r="J4" s="788"/>
      <c r="K4" s="788"/>
      <c r="L4" s="788"/>
      <c r="M4" s="788"/>
      <c r="N4" s="788"/>
      <c r="O4" s="788"/>
      <c r="P4" s="788"/>
      <c r="Q4" s="789"/>
    </row>
    <row r="5" spans="1:17" ht="12" customHeight="1" thickBot="1">
      <c r="A5" s="535"/>
      <c r="B5" s="535"/>
      <c r="C5" s="535"/>
      <c r="D5" s="535"/>
      <c r="E5" s="535"/>
      <c r="F5" s="535"/>
      <c r="G5" s="535"/>
      <c r="H5" s="535"/>
      <c r="I5" s="535"/>
      <c r="J5" s="535"/>
      <c r="K5" s="535"/>
      <c r="L5" s="535"/>
      <c r="M5" s="535"/>
      <c r="N5" s="535"/>
      <c r="O5" s="535"/>
      <c r="P5" s="535"/>
      <c r="Q5" s="535"/>
    </row>
    <row r="6" spans="1:17" ht="15" customHeight="1" thickBot="1">
      <c r="A6" s="134"/>
      <c r="B6" s="134"/>
      <c r="C6" s="134"/>
      <c r="D6" s="135"/>
      <c r="E6" s="136"/>
      <c r="F6" s="136"/>
      <c r="G6" s="136"/>
      <c r="H6" s="136"/>
      <c r="I6" s="136"/>
      <c r="J6" s="137"/>
      <c r="M6" s="779" t="s">
        <v>102</v>
      </c>
      <c r="N6" s="780"/>
      <c r="O6" s="780"/>
      <c r="P6" s="780"/>
      <c r="Q6" s="781"/>
    </row>
    <row r="7" spans="1:17" s="145" customFormat="1" ht="105.75" thickBot="1">
      <c r="A7" s="53" t="s">
        <v>81</v>
      </c>
      <c r="B7" s="53" t="s">
        <v>82</v>
      </c>
      <c r="C7" s="15" t="s">
        <v>47</v>
      </c>
      <c r="D7" s="192" t="s">
        <v>103</v>
      </c>
      <c r="E7" s="192" t="s">
        <v>104</v>
      </c>
      <c r="F7" s="193" t="s">
        <v>86</v>
      </c>
      <c r="G7" s="140" t="s">
        <v>105</v>
      </c>
      <c r="H7" s="194" t="s">
        <v>88</v>
      </c>
      <c r="I7" s="60" t="s">
        <v>56</v>
      </c>
      <c r="J7" s="195" t="s">
        <v>57</v>
      </c>
      <c r="K7" s="196" t="s">
        <v>89</v>
      </c>
      <c r="L7" s="197" t="s">
        <v>59</v>
      </c>
      <c r="M7" s="558" t="s">
        <v>60</v>
      </c>
      <c r="N7" s="549" t="s">
        <v>61</v>
      </c>
      <c r="O7" s="549" t="s">
        <v>62</v>
      </c>
      <c r="P7" s="549" t="s">
        <v>63</v>
      </c>
      <c r="Q7" s="559" t="s">
        <v>64</v>
      </c>
    </row>
    <row r="8" spans="1:17" s="145" customFormat="1" ht="105" customHeight="1">
      <c r="A8" s="198" t="s">
        <v>106</v>
      </c>
      <c r="B8" s="199" t="s">
        <v>107</v>
      </c>
      <c r="C8" s="200">
        <v>40000</v>
      </c>
      <c r="D8" s="201">
        <v>12</v>
      </c>
      <c r="E8" s="200">
        <f>Table49[[#This Row],[Unit Cost]]*Table49[[#This Row],[Number of Units]]</f>
        <v>480000</v>
      </c>
      <c r="F8" s="202" t="s">
        <v>71</v>
      </c>
      <c r="G8" s="66">
        <v>0</v>
      </c>
      <c r="H8" s="65">
        <f>Table49[[#This Row],[% Allocable for the Administration of the Grant 
(Cap of 2% of Total Grant) (If applicable)]]*Table49[[#This Row],[Total Cost             ]]</f>
        <v>0</v>
      </c>
      <c r="I8" s="203" t="s">
        <v>108</v>
      </c>
      <c r="J8" s="204" t="s">
        <v>109</v>
      </c>
      <c r="K8" s="205" t="s">
        <v>110</v>
      </c>
      <c r="L8" s="206"/>
      <c r="M8" s="592" t="s">
        <v>71</v>
      </c>
      <c r="N8" s="718">
        <v>0</v>
      </c>
      <c r="O8" s="679"/>
      <c r="P8" s="679"/>
      <c r="Q8" s="593"/>
    </row>
    <row r="9" spans="1:17" ht="95.45" customHeight="1" thickBot="1">
      <c r="A9" s="207" t="s">
        <v>111</v>
      </c>
      <c r="B9" s="208" t="s">
        <v>112</v>
      </c>
      <c r="C9" s="74">
        <v>2800</v>
      </c>
      <c r="D9" s="209">
        <v>6</v>
      </c>
      <c r="E9" s="210">
        <f>Table49[[#This Row],[Unit Cost]]*Table49[[#This Row],[Number of Units]]</f>
        <v>16800</v>
      </c>
      <c r="F9" s="211" t="s">
        <v>71</v>
      </c>
      <c r="G9" s="157">
        <v>0</v>
      </c>
      <c r="H9" s="74">
        <f>Table49[[#This Row],[% Allocable for the Administration of the Grant 
(Cap of 2% of Total Grant) (If applicable)]]*Table49[[#This Row],[Total Cost             ]]</f>
        <v>0</v>
      </c>
      <c r="I9" s="212" t="s">
        <v>113</v>
      </c>
      <c r="J9" s="212" t="s">
        <v>114</v>
      </c>
      <c r="K9" s="158" t="s">
        <v>115</v>
      </c>
      <c r="L9" s="407"/>
      <c r="M9" s="594" t="s">
        <v>71</v>
      </c>
      <c r="N9" s="74">
        <v>0</v>
      </c>
      <c r="O9" s="680"/>
      <c r="P9" s="681"/>
      <c r="Q9" s="680"/>
    </row>
    <row r="10" spans="1:17" ht="15" customHeight="1">
      <c r="A10" s="83"/>
      <c r="B10" s="159"/>
      <c r="C10" s="160"/>
      <c r="D10" s="161"/>
      <c r="E10" s="162">
        <f>Table49[[#This Row],[Unit Cost]]*Table49[[#This Row],[Number of Units]]</f>
        <v>0</v>
      </c>
      <c r="F10" s="85"/>
      <c r="G10" s="164"/>
      <c r="H10" s="86">
        <f>Table49[[#This Row],[% Allocable for the Administration of the Grant 
(Cap of 2% of Total Grant) (If applicable)]]*Table49[[#This Row],[Total Cost             ]]</f>
        <v>0</v>
      </c>
      <c r="I10" s="165"/>
      <c r="J10" s="170"/>
      <c r="K10" s="167"/>
      <c r="L10" s="167"/>
      <c r="M10" s="674"/>
      <c r="N10" s="586">
        <v>0</v>
      </c>
      <c r="O10" s="730"/>
      <c r="P10" s="682"/>
      <c r="Q10" s="587"/>
    </row>
    <row r="11" spans="1:17" ht="15" customHeight="1">
      <c r="A11" s="83"/>
      <c r="B11" s="159"/>
      <c r="C11" s="160"/>
      <c r="D11" s="161"/>
      <c r="E11" s="162">
        <f>Table49[[#This Row],[Unit Cost]]*Table49[[#This Row],[Number of Units]]</f>
        <v>0</v>
      </c>
      <c r="F11" s="98"/>
      <c r="G11" s="164"/>
      <c r="H11" s="103">
        <f>Table49[[#This Row],[% Allocable for the Administration of the Grant 
(Cap of 2% of Total Grant) (If applicable)]]*Table49[[#This Row],[Total Cost             ]]</f>
        <v>0</v>
      </c>
      <c r="I11" s="165"/>
      <c r="J11" s="170"/>
      <c r="K11" s="167"/>
      <c r="L11" s="591"/>
      <c r="M11" s="675"/>
      <c r="N11" s="582">
        <v>0</v>
      </c>
      <c r="O11" s="730"/>
      <c r="P11" s="585"/>
      <c r="Q11" s="585"/>
    </row>
    <row r="12" spans="1:17" ht="15" customHeight="1">
      <c r="A12" s="83"/>
      <c r="B12" s="214"/>
      <c r="C12" s="160"/>
      <c r="D12" s="161"/>
      <c r="E12" s="162">
        <f>Table49[[#This Row],[Unit Cost]]*Table49[[#This Row],[Number of Units]]</f>
        <v>0</v>
      </c>
      <c r="F12" s="98"/>
      <c r="G12" s="215"/>
      <c r="H12" s="162">
        <f>Table49[[#This Row],[% Allocable for the Administration of the Grant 
(Cap of 2% of Total Grant) (If applicable)]]*Table49[[#This Row],[Total Cost             ]]</f>
        <v>0</v>
      </c>
      <c r="I12" s="216"/>
      <c r="J12" s="170"/>
      <c r="K12" s="171"/>
      <c r="L12" s="591"/>
      <c r="M12" s="676"/>
      <c r="N12" s="586">
        <v>0</v>
      </c>
      <c r="O12" s="730"/>
      <c r="P12" s="682"/>
      <c r="Q12" s="587"/>
    </row>
    <row r="13" spans="1:17" ht="15" customHeight="1">
      <c r="A13" s="83"/>
      <c r="B13" s="214"/>
      <c r="C13" s="160"/>
      <c r="D13" s="161"/>
      <c r="E13" s="162">
        <f>Table49[[#This Row],[Unit Cost]]*Table49[[#This Row],[Number of Units]]</f>
        <v>0</v>
      </c>
      <c r="F13" s="98"/>
      <c r="G13" s="215"/>
      <c r="H13" s="162">
        <f>Table49[[#This Row],[% Allocable for the Administration of the Grant 
(Cap of 2% of Total Grant) (If applicable)]]*Table49[[#This Row],[Total Cost             ]]</f>
        <v>0</v>
      </c>
      <c r="I13" s="216"/>
      <c r="J13" s="170"/>
      <c r="K13" s="171"/>
      <c r="L13" s="591"/>
      <c r="M13" s="675"/>
      <c r="N13" s="582">
        <v>0</v>
      </c>
      <c r="O13" s="730"/>
      <c r="P13" s="585"/>
      <c r="Q13" s="585"/>
    </row>
    <row r="14" spans="1:17" ht="15" customHeight="1">
      <c r="A14" s="83"/>
      <c r="B14" s="214"/>
      <c r="C14" s="160"/>
      <c r="D14" s="161"/>
      <c r="E14" s="162">
        <f>Table49[[#This Row],[Unit Cost]]*Table49[[#This Row],[Number of Units]]</f>
        <v>0</v>
      </c>
      <c r="F14" s="98"/>
      <c r="G14" s="215"/>
      <c r="H14" s="162">
        <f>Table49[[#This Row],[% Allocable for the Administration of the Grant 
(Cap of 2% of Total Grant) (If applicable)]]*Table49[[#This Row],[Total Cost             ]]</f>
        <v>0</v>
      </c>
      <c r="I14" s="216"/>
      <c r="J14" s="170"/>
      <c r="K14" s="171"/>
      <c r="L14" s="591"/>
      <c r="M14" s="676"/>
      <c r="N14" s="586">
        <v>0</v>
      </c>
      <c r="O14" s="730"/>
      <c r="P14" s="682"/>
      <c r="Q14" s="587"/>
    </row>
    <row r="15" spans="1:17" ht="15" customHeight="1">
      <c r="A15" s="83"/>
      <c r="B15" s="159"/>
      <c r="C15" s="160"/>
      <c r="D15" s="161"/>
      <c r="E15" s="162">
        <f>Table49[[#This Row],[Unit Cost]]*Table49[[#This Row],[Number of Units]]</f>
        <v>0</v>
      </c>
      <c r="F15" s="98"/>
      <c r="G15" s="164"/>
      <c r="H15" s="103">
        <f>Table49[[#This Row],[% Allocable for the Administration of the Grant 
(Cap of 2% of Total Grant) (If applicable)]]*Table49[[#This Row],[Total Cost             ]]</f>
        <v>0</v>
      </c>
      <c r="I15" s="165"/>
      <c r="J15" s="170"/>
      <c r="K15" s="167"/>
      <c r="L15" s="591"/>
      <c r="M15" s="675"/>
      <c r="N15" s="582">
        <v>0</v>
      </c>
      <c r="O15" s="730"/>
      <c r="P15" s="585"/>
      <c r="Q15" s="585"/>
    </row>
    <row r="16" spans="1:17" ht="15" customHeight="1">
      <c r="A16" s="83"/>
      <c r="B16" s="159"/>
      <c r="C16" s="160"/>
      <c r="D16" s="161"/>
      <c r="E16" s="162">
        <f>Table49[[#This Row],[Unit Cost]]*Table49[[#This Row],[Number of Units]]</f>
        <v>0</v>
      </c>
      <c r="F16" s="98"/>
      <c r="G16" s="164"/>
      <c r="H16" s="103">
        <f>Table49[[#This Row],[% Allocable for the Administration of the Grant 
(Cap of 2% of Total Grant) (If applicable)]]*Table49[[#This Row],[Total Cost             ]]</f>
        <v>0</v>
      </c>
      <c r="I16" s="165"/>
      <c r="J16" s="170"/>
      <c r="K16" s="167"/>
      <c r="L16" s="591"/>
      <c r="M16" s="675"/>
      <c r="N16" s="582">
        <v>0</v>
      </c>
      <c r="O16" s="730"/>
      <c r="P16" s="585"/>
      <c r="Q16" s="545"/>
    </row>
    <row r="17" spans="1:17" ht="15" customHeight="1">
      <c r="A17" s="83"/>
      <c r="B17" s="214"/>
      <c r="C17" s="160"/>
      <c r="D17" s="161"/>
      <c r="E17" s="162">
        <f>Table49[[#This Row],[Unit Cost]]*Table49[[#This Row],[Number of Units]]</f>
        <v>0</v>
      </c>
      <c r="F17" s="98"/>
      <c r="G17" s="215"/>
      <c r="H17" s="162">
        <f>Table49[[#This Row],[% Allocable for the Administration of the Grant 
(Cap of 2% of Total Grant) (If applicable)]]*Table49[[#This Row],[Total Cost             ]]</f>
        <v>0</v>
      </c>
      <c r="I17" s="216"/>
      <c r="J17" s="170"/>
      <c r="K17" s="171"/>
      <c r="L17" s="591"/>
      <c r="M17" s="675"/>
      <c r="N17" s="582">
        <v>0</v>
      </c>
      <c r="O17" s="730"/>
      <c r="P17" s="585"/>
      <c r="Q17" s="545"/>
    </row>
    <row r="18" spans="1:17" ht="15" customHeight="1">
      <c r="A18" s="83"/>
      <c r="B18" s="159"/>
      <c r="C18" s="160"/>
      <c r="D18" s="161"/>
      <c r="E18" s="162">
        <f>Table49[[#This Row],[Unit Cost]]*Table49[[#This Row],[Number of Units]]</f>
        <v>0</v>
      </c>
      <c r="F18" s="98"/>
      <c r="G18" s="164"/>
      <c r="H18" s="103">
        <f>Table49[[#This Row],[% Allocable for the Administration of the Grant 
(Cap of 2% of Total Grant) (If applicable)]]*Table49[[#This Row],[Total Cost             ]]</f>
        <v>0</v>
      </c>
      <c r="I18" s="165"/>
      <c r="J18" s="170"/>
      <c r="K18" s="167"/>
      <c r="L18" s="591"/>
      <c r="M18" s="675"/>
      <c r="N18" s="582">
        <v>0</v>
      </c>
      <c r="O18" s="730"/>
      <c r="P18" s="585"/>
      <c r="Q18" s="585"/>
    </row>
    <row r="19" spans="1:17" ht="15" customHeight="1">
      <c r="A19" s="83"/>
      <c r="B19" s="214"/>
      <c r="C19" s="160"/>
      <c r="D19" s="161"/>
      <c r="E19" s="162">
        <f>Table49[[#This Row],[Unit Cost]]*Table49[[#This Row],[Number of Units]]</f>
        <v>0</v>
      </c>
      <c r="F19" s="98"/>
      <c r="G19" s="215"/>
      <c r="H19" s="162">
        <f>Table49[[#This Row],[% Allocable for the Administration of the Grant 
(Cap of 2% of Total Grant) (If applicable)]]*Table49[[#This Row],[Total Cost             ]]</f>
        <v>0</v>
      </c>
      <c r="I19" s="216"/>
      <c r="J19" s="170"/>
      <c r="K19" s="171"/>
      <c r="L19" s="591"/>
      <c r="M19" s="675"/>
      <c r="N19" s="582">
        <v>0</v>
      </c>
      <c r="O19" s="730"/>
      <c r="P19" s="585"/>
      <c r="Q19" s="585"/>
    </row>
    <row r="20" spans="1:17" ht="15" customHeight="1">
      <c r="A20" s="83"/>
      <c r="B20" s="159"/>
      <c r="C20" s="160"/>
      <c r="D20" s="161"/>
      <c r="E20" s="162">
        <f>Table49[[#This Row],[Unit Cost]]*Table49[[#This Row],[Number of Units]]</f>
        <v>0</v>
      </c>
      <c r="F20" s="98"/>
      <c r="G20" s="164"/>
      <c r="H20" s="103">
        <f>Table49[[#This Row],[% Allocable for the Administration of the Grant 
(Cap of 2% of Total Grant) (If applicable)]]*Table49[[#This Row],[Total Cost             ]]</f>
        <v>0</v>
      </c>
      <c r="I20" s="165"/>
      <c r="J20" s="170"/>
      <c r="K20" s="167"/>
      <c r="L20" s="591"/>
      <c r="M20" s="677"/>
      <c r="N20" s="584">
        <v>0</v>
      </c>
      <c r="O20" s="730"/>
      <c r="P20" s="588"/>
      <c r="Q20" s="588"/>
    </row>
    <row r="21" spans="1:17" ht="15" customHeight="1">
      <c r="A21" s="83"/>
      <c r="B21" s="159"/>
      <c r="C21" s="160"/>
      <c r="D21" s="161"/>
      <c r="E21" s="162">
        <f>Table49[[#This Row],[Unit Cost]]*Table49[[#This Row],[Number of Units]]</f>
        <v>0</v>
      </c>
      <c r="F21" s="98"/>
      <c r="G21" s="164"/>
      <c r="H21" s="103">
        <f>Table49[[#This Row],[% Allocable for the Administration of the Grant 
(Cap of 2% of Total Grant) (If applicable)]]*Table49[[#This Row],[Total Cost             ]]</f>
        <v>0</v>
      </c>
      <c r="I21" s="165"/>
      <c r="J21" s="170"/>
      <c r="K21" s="167"/>
      <c r="L21" s="591"/>
      <c r="M21" s="677"/>
      <c r="N21" s="584">
        <v>0</v>
      </c>
      <c r="O21" s="730"/>
      <c r="P21" s="588"/>
      <c r="Q21" s="588"/>
    </row>
    <row r="22" spans="1:17" ht="15" customHeight="1">
      <c r="A22" s="83"/>
      <c r="B22" s="159"/>
      <c r="C22" s="160"/>
      <c r="D22" s="161"/>
      <c r="E22" s="162">
        <f>Table49[[#This Row],[Unit Cost]]*Table49[[#This Row],[Number of Units]]</f>
        <v>0</v>
      </c>
      <c r="F22" s="98"/>
      <c r="G22" s="164"/>
      <c r="H22" s="103">
        <f>Table49[[#This Row],[% Allocable for the Administration of the Grant 
(Cap of 2% of Total Grant) (If applicable)]]*Table49[[#This Row],[Total Cost             ]]</f>
        <v>0</v>
      </c>
      <c r="I22" s="216"/>
      <c r="J22" s="170"/>
      <c r="K22" s="167"/>
      <c r="L22" s="591"/>
      <c r="M22" s="675"/>
      <c r="N22" s="582">
        <v>0</v>
      </c>
      <c r="O22" s="730"/>
      <c r="P22" s="585"/>
      <c r="Q22" s="545"/>
    </row>
    <row r="23" spans="1:17" ht="15" customHeight="1">
      <c r="A23" s="83"/>
      <c r="B23" s="159"/>
      <c r="C23" s="217"/>
      <c r="D23" s="218"/>
      <c r="E23" s="162">
        <f>Table49[[#This Row],[Unit Cost]]*Table49[[#This Row],[Number of Units]]</f>
        <v>0</v>
      </c>
      <c r="F23" s="98"/>
      <c r="G23" s="164"/>
      <c r="H23" s="103">
        <f>Table49[[#This Row],[% Allocable for the Administration of the Grant 
(Cap of 2% of Total Grant) (If applicable)]]*Table49[[#This Row],[Total Cost             ]]</f>
        <v>0</v>
      </c>
      <c r="I23" s="216"/>
      <c r="J23" s="170"/>
      <c r="K23" s="167"/>
      <c r="L23" s="591"/>
      <c r="M23" s="675"/>
      <c r="N23" s="582">
        <v>0</v>
      </c>
      <c r="O23" s="730"/>
      <c r="P23" s="585"/>
      <c r="Q23" s="585"/>
    </row>
    <row r="24" spans="1:17" ht="15" customHeight="1">
      <c r="A24" s="83"/>
      <c r="B24" s="159"/>
      <c r="C24" s="160"/>
      <c r="D24" s="161"/>
      <c r="E24" s="162">
        <f>Table49[[#This Row],[Unit Cost]]*Table49[[#This Row],[Number of Units]]</f>
        <v>0</v>
      </c>
      <c r="F24" s="98"/>
      <c r="G24" s="164"/>
      <c r="H24" s="103">
        <f>Table49[[#This Row],[% Allocable for the Administration of the Grant 
(Cap of 2% of Total Grant) (If applicable)]]*Table49[[#This Row],[Total Cost             ]]</f>
        <v>0</v>
      </c>
      <c r="I24" s="216"/>
      <c r="J24" s="170"/>
      <c r="K24" s="167"/>
      <c r="L24" s="591"/>
      <c r="M24" s="677"/>
      <c r="N24" s="584">
        <v>0</v>
      </c>
      <c r="O24" s="730"/>
      <c r="P24" s="588"/>
      <c r="Q24" s="588"/>
    </row>
    <row r="25" spans="1:17" ht="15" customHeight="1">
      <c r="A25" s="83"/>
      <c r="B25" s="159"/>
      <c r="C25" s="160"/>
      <c r="D25" s="161"/>
      <c r="E25" s="162">
        <f>Table49[[#This Row],[Unit Cost]]*Table49[[#This Row],[Number of Units]]</f>
        <v>0</v>
      </c>
      <c r="F25" s="177"/>
      <c r="G25" s="164"/>
      <c r="H25" s="103">
        <f>Table49[[#This Row],[% Allocable for the Administration of the Grant 
(Cap of 2% of Total Grant) (If applicable)]]*Table49[[#This Row],[Total Cost             ]]</f>
        <v>0</v>
      </c>
      <c r="I25" s="216"/>
      <c r="J25" s="170"/>
      <c r="K25" s="167"/>
      <c r="L25" s="591"/>
      <c r="M25" s="675"/>
      <c r="N25" s="582">
        <v>0</v>
      </c>
      <c r="O25" s="730"/>
      <c r="P25" s="585"/>
      <c r="Q25" s="545"/>
    </row>
    <row r="26" spans="1:17" ht="15" customHeight="1">
      <c r="A26" s="83"/>
      <c r="B26" s="159"/>
      <c r="C26" s="160"/>
      <c r="D26" s="161"/>
      <c r="E26" s="162">
        <f>Table49[[#This Row],[Unit Cost]]*Table49[[#This Row],[Number of Units]]</f>
        <v>0</v>
      </c>
      <c r="F26" s="98"/>
      <c r="G26" s="164"/>
      <c r="H26" s="103">
        <f>Table49[[#This Row],[% Allocable for the Administration of the Grant 
(Cap of 2% of Total Grant) (If applicable)]]*Table49[[#This Row],[Total Cost             ]]</f>
        <v>0</v>
      </c>
      <c r="I26" s="216"/>
      <c r="J26" s="170"/>
      <c r="K26" s="167"/>
      <c r="L26" s="591"/>
      <c r="M26" s="676"/>
      <c r="N26" s="586">
        <v>0</v>
      </c>
      <c r="O26" s="730"/>
      <c r="P26" s="682"/>
      <c r="Q26" s="587"/>
    </row>
    <row r="27" spans="1:17" ht="15" customHeight="1">
      <c r="A27" s="83"/>
      <c r="B27" s="159"/>
      <c r="C27" s="217"/>
      <c r="D27" s="218"/>
      <c r="E27" s="162">
        <f>Table49[[#This Row],[Unit Cost]]*Table49[[#This Row],[Number of Units]]</f>
        <v>0</v>
      </c>
      <c r="F27" s="177"/>
      <c r="G27" s="164"/>
      <c r="H27" s="103">
        <f>Table49[[#This Row],[% Allocable for the Administration of the Grant 
(Cap of 2% of Total Grant) (If applicable)]]*Table49[[#This Row],[Total Cost             ]]</f>
        <v>0</v>
      </c>
      <c r="I27" s="216"/>
      <c r="J27" s="170"/>
      <c r="K27" s="167"/>
      <c r="L27" s="591"/>
      <c r="M27" s="675"/>
      <c r="N27" s="582">
        <v>0</v>
      </c>
      <c r="O27" s="730"/>
      <c r="P27" s="585"/>
      <c r="Q27" s="585"/>
    </row>
    <row r="28" spans="1:17" ht="15" customHeight="1">
      <c r="A28" s="83"/>
      <c r="B28" s="159"/>
      <c r="C28" s="217"/>
      <c r="D28" s="218"/>
      <c r="E28" s="162">
        <f>Table49[[#This Row],[Unit Cost]]*Table49[[#This Row],[Number of Units]]</f>
        <v>0</v>
      </c>
      <c r="F28" s="177"/>
      <c r="G28" s="178"/>
      <c r="H28" s="103">
        <f>Table49[[#This Row],[% Allocable for the Administration of the Grant 
(Cap of 2% of Total Grant) (If applicable)]]*Table49[[#This Row],[Total Cost             ]]</f>
        <v>0</v>
      </c>
      <c r="I28" s="216"/>
      <c r="J28" s="170"/>
      <c r="K28" s="167"/>
      <c r="L28" s="591"/>
      <c r="M28" s="675"/>
      <c r="N28" s="582">
        <v>0</v>
      </c>
      <c r="O28" s="730"/>
      <c r="P28" s="585"/>
      <c r="Q28" s="585"/>
    </row>
    <row r="29" spans="1:17" ht="15" customHeight="1" thickBot="1">
      <c r="A29" s="83"/>
      <c r="B29" s="159"/>
      <c r="C29" s="160"/>
      <c r="D29" s="161"/>
      <c r="E29" s="162">
        <f>Table49[[#This Row],[Unit Cost]]*Table49[[#This Row],[Number of Units]]</f>
        <v>0</v>
      </c>
      <c r="F29" s="177"/>
      <c r="G29" s="177"/>
      <c r="H29" s="103">
        <f>Table49[[#This Row],[% Allocable for the Administration of the Grant 
(Cap of 2% of Total Grant) (If applicable)]]*Table49[[#This Row],[Total Cost             ]]</f>
        <v>0</v>
      </c>
      <c r="I29" s="216"/>
      <c r="J29" s="170"/>
      <c r="K29" s="167"/>
      <c r="L29" s="591"/>
      <c r="M29" s="678"/>
      <c r="N29" s="589">
        <v>0</v>
      </c>
      <c r="O29" s="730"/>
      <c r="P29" s="683"/>
      <c r="Q29" s="590"/>
    </row>
    <row r="30" spans="1:17" ht="15" customHeight="1" thickBot="1">
      <c r="A30" s="219"/>
      <c r="B30" s="220"/>
      <c r="C30" s="220"/>
      <c r="D30" s="221"/>
      <c r="E30" s="220"/>
      <c r="J30" s="137"/>
    </row>
    <row r="31" spans="1:17" ht="45.2" customHeight="1" thickBot="1">
      <c r="A31" s="782" t="s">
        <v>116</v>
      </c>
      <c r="B31" s="783"/>
      <c r="C31" s="783"/>
      <c r="D31" s="784"/>
      <c r="E31" s="530">
        <f>SUM(E10:E29)</f>
        <v>0</v>
      </c>
      <c r="F31" s="530">
        <f>SUMIF(F10:F29,"Yes",E10:E29)</f>
        <v>0</v>
      </c>
      <c r="G31" s="528" t="s">
        <v>117</v>
      </c>
      <c r="H31" s="530">
        <f>SUM(H10:H29)</f>
        <v>0</v>
      </c>
      <c r="I31" s="527"/>
      <c r="J31" s="527"/>
      <c r="K31" s="123"/>
      <c r="L31" s="123"/>
      <c r="M31" s="534"/>
      <c r="N31" s="721">
        <f>SUM(N10:N29)</f>
        <v>0</v>
      </c>
      <c r="O31" s="573"/>
    </row>
    <row r="32" spans="1:17" ht="15" customHeight="1" thickBot="1">
      <c r="A32" s="187"/>
      <c r="B32" s="187"/>
      <c r="C32" s="187"/>
      <c r="D32" s="187"/>
      <c r="E32" s="185"/>
      <c r="F32" s="185"/>
      <c r="G32" s="185"/>
      <c r="H32" s="185"/>
      <c r="I32" s="185"/>
      <c r="J32" s="137"/>
      <c r="K32" s="137"/>
    </row>
    <row r="33" spans="1:17" s="13" customFormat="1" ht="45.2" customHeight="1" thickBot="1">
      <c r="A33" s="766" t="s">
        <v>39</v>
      </c>
      <c r="B33" s="767"/>
      <c r="C33" s="767"/>
      <c r="D33" s="767"/>
      <c r="E33" s="767"/>
      <c r="F33" s="767"/>
      <c r="G33" s="767"/>
      <c r="H33" s="767"/>
      <c r="I33" s="767"/>
      <c r="J33" s="767"/>
      <c r="K33" s="767"/>
      <c r="L33" s="767"/>
      <c r="M33" s="767"/>
      <c r="N33" s="767"/>
      <c r="O33" s="767"/>
      <c r="P33" s="767"/>
      <c r="Q33" s="768"/>
    </row>
  </sheetData>
  <sheetProtection formatCells="0" formatColumns="0" formatRows="0" insertRows="0" insertHyperlinks="0" deleteRows="0" sort="0" autoFilter="0"/>
  <protectedRanges>
    <protectedRange sqref="A33:D33" name="Range1"/>
  </protectedRanges>
  <mergeCells count="5">
    <mergeCell ref="A31:D31"/>
    <mergeCell ref="A2:L3"/>
    <mergeCell ref="A4:Q4"/>
    <mergeCell ref="M6:Q6"/>
    <mergeCell ref="A33:Q33"/>
  </mergeCells>
  <phoneticPr fontId="11" type="noConversion"/>
  <conditionalFormatting sqref="N10:N29 P10:Q29">
    <cfRule type="expression" dxfId="338" priority="6">
      <formula>$H11="no"</formula>
    </cfRule>
    <cfRule type="expression" dxfId="337" priority="7">
      <formula>$H11="tbd"</formula>
    </cfRule>
  </conditionalFormatting>
  <conditionalFormatting sqref="N31">
    <cfRule type="expression" dxfId="336" priority="5">
      <formula>$I32="no"</formula>
    </cfRule>
  </conditionalFormatting>
  <conditionalFormatting sqref="O10:O29">
    <cfRule type="expression" dxfId="335" priority="1">
      <formula>#REF!="no"</formula>
    </cfRule>
    <cfRule type="expression" dxfId="334" priority="2">
      <formula>#REF!="tbd"</formula>
    </cfRule>
    <cfRule type="expression" dxfId="333" priority="3">
      <formula>$H11="no"</formula>
    </cfRule>
    <cfRule type="expression" dxfId="332" priority="4">
      <formula>$H11="tbd"</formula>
    </cfRule>
  </conditionalFormatting>
  <conditionalFormatting sqref="O9:Q9">
    <cfRule type="expression" dxfId="331" priority="8">
      <formula>#REF!="no"</formula>
    </cfRule>
    <cfRule type="expression" dxfId="330" priority="9">
      <formula>#REF!="tbd"</formula>
    </cfRule>
  </conditionalFormatting>
  <dataValidations count="4">
    <dataValidation type="list" allowBlank="1" showInputMessage="1" showErrorMessage="1" sqref="F8:F27 F29:G29" xr:uid="{5D3ED764-1205-4F2B-BA85-31991BB50407}">
      <formula1>"Yes, No"</formula1>
    </dataValidation>
    <dataValidation type="list" allowBlank="1" showInputMessage="1" showErrorMessage="1" sqref="M8:M29" xr:uid="{94DB8E21-9D97-4972-A24E-A8458F9FBA23}">
      <formula1>"Yes,No"</formula1>
    </dataValidation>
    <dataValidation type="list" allowBlank="1" showInputMessage="1" showErrorMessage="1" sqref="P8:P29" xr:uid="{780FCD3A-B7C8-478B-BD77-EABA3D3C7F6A}">
      <formula1>"State,Local,Other"</formula1>
    </dataValidation>
    <dataValidation type="list" allowBlank="1" showInputMessage="1" showErrorMessage="1" sqref="O10:O29" xr:uid="{E2A8F708-9549-45BF-A88E-F8DEF1DEF9C4}">
      <formula1>"Cash,In Kind,Combination of both Cash &amp; In Kind (explanation is provided under Additional Explanation),TBD"</formula1>
    </dataValidation>
  </dataValidations>
  <printOptions horizontalCentered="1"/>
  <pageMargins left="0.5" right="0.5" top="0.25" bottom="0.25" header="0.5" footer="0.5"/>
  <pageSetup scale="53" orientation="landscape" horizontalDpi="300" verticalDpi="300" r:id="rId1"/>
  <headerFooter alignWithMargins="0"/>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0"/>
    <pageSetUpPr fitToPage="1"/>
  </sheetPr>
  <dimension ref="A2:Q32"/>
  <sheetViews>
    <sheetView showGridLines="0" zoomScale="80" zoomScaleNormal="80" zoomScaleSheetLayoutView="89" workbookViewId="0">
      <selection activeCell="A5" sqref="A5"/>
    </sheetView>
  </sheetViews>
  <sheetFormatPr defaultColWidth="9.42578125" defaultRowHeight="13.5"/>
  <cols>
    <col min="1" max="1" width="30.7109375" style="132" customWidth="1"/>
    <col min="2" max="4" width="17.7109375" style="132" customWidth="1"/>
    <col min="5" max="8" width="17.7109375" style="183" customWidth="1"/>
    <col min="9" max="9" width="17.7109375" style="190" customWidth="1"/>
    <col min="10" max="11" width="50.7109375" style="132" customWidth="1"/>
    <col min="12" max="12" width="30.7109375" style="132" customWidth="1"/>
    <col min="13" max="17" width="17.7109375" style="132" customWidth="1"/>
    <col min="18" max="16384" width="9.42578125" style="132"/>
  </cols>
  <sheetData>
    <row r="2" spans="1:17" ht="12.75" customHeight="1">
      <c r="A2" s="785" t="s">
        <v>118</v>
      </c>
      <c r="B2" s="785"/>
      <c r="C2" s="785"/>
      <c r="D2" s="785"/>
      <c r="E2" s="785"/>
      <c r="F2" s="785"/>
      <c r="G2" s="785"/>
      <c r="H2" s="785"/>
      <c r="I2" s="785"/>
      <c r="J2" s="785"/>
      <c r="K2" s="785"/>
      <c r="L2" s="785"/>
      <c r="M2" s="785"/>
      <c r="N2" s="785"/>
      <c r="O2" s="785"/>
      <c r="P2" s="785"/>
      <c r="Q2" s="785"/>
    </row>
    <row r="3" spans="1:17" s="52" customFormat="1" ht="18" customHeight="1" thickBot="1">
      <c r="A3" s="786"/>
      <c r="B3" s="786"/>
      <c r="C3" s="786"/>
      <c r="D3" s="786"/>
      <c r="E3" s="786"/>
      <c r="F3" s="786"/>
      <c r="G3" s="786"/>
      <c r="H3" s="786"/>
      <c r="I3" s="786"/>
      <c r="J3" s="786"/>
      <c r="K3" s="786"/>
      <c r="L3" s="786"/>
      <c r="M3" s="786"/>
      <c r="N3" s="786"/>
      <c r="O3" s="786"/>
      <c r="P3" s="786"/>
      <c r="Q3" s="786"/>
    </row>
    <row r="4" spans="1:17" ht="197.45" customHeight="1" thickBot="1">
      <c r="A4" s="787" t="s">
        <v>119</v>
      </c>
      <c r="B4" s="788"/>
      <c r="C4" s="788"/>
      <c r="D4" s="788"/>
      <c r="E4" s="788"/>
      <c r="F4" s="788"/>
      <c r="G4" s="788"/>
      <c r="H4" s="788"/>
      <c r="I4" s="788"/>
      <c r="J4" s="788"/>
      <c r="K4" s="788"/>
      <c r="L4" s="788"/>
      <c r="M4" s="788"/>
      <c r="N4" s="788"/>
      <c r="O4" s="788"/>
      <c r="P4" s="788"/>
      <c r="Q4" s="789"/>
    </row>
    <row r="5" spans="1:17" ht="23.1" customHeight="1" thickBot="1">
      <c r="A5" s="535"/>
      <c r="B5" s="535"/>
      <c r="C5" s="535"/>
      <c r="D5" s="535"/>
      <c r="E5" s="535"/>
      <c r="F5" s="535"/>
      <c r="G5" s="535"/>
      <c r="H5" s="535"/>
      <c r="I5" s="535"/>
      <c r="J5" s="535"/>
      <c r="K5" s="535"/>
      <c r="L5" s="535"/>
      <c r="M5" s="744"/>
      <c r="N5" s="555"/>
      <c r="O5" s="555"/>
      <c r="P5" s="555"/>
      <c r="Q5" s="555"/>
    </row>
    <row r="6" spans="1:17" ht="18.600000000000001" customHeight="1" thickBot="1">
      <c r="A6" s="134"/>
      <c r="B6" s="134"/>
      <c r="C6" s="134"/>
      <c r="D6" s="135"/>
      <c r="E6" s="136"/>
      <c r="F6" s="136"/>
      <c r="G6" s="136"/>
      <c r="H6" s="136"/>
      <c r="I6" s="137"/>
      <c r="M6" s="779" t="s">
        <v>120</v>
      </c>
      <c r="N6" s="780"/>
      <c r="O6" s="780"/>
      <c r="P6" s="780"/>
      <c r="Q6" s="781"/>
    </row>
    <row r="7" spans="1:17" s="145" customFormat="1" ht="98.45" customHeight="1" thickBot="1">
      <c r="A7" s="53" t="s">
        <v>81</v>
      </c>
      <c r="B7" s="53" t="s">
        <v>82</v>
      </c>
      <c r="C7" s="15" t="s">
        <v>47</v>
      </c>
      <c r="D7" s="192" t="s">
        <v>103</v>
      </c>
      <c r="E7" s="192" t="s">
        <v>104</v>
      </c>
      <c r="F7" s="222" t="s">
        <v>86</v>
      </c>
      <c r="G7" s="141" t="s">
        <v>87</v>
      </c>
      <c r="H7" s="142" t="s">
        <v>88</v>
      </c>
      <c r="I7" s="60" t="s">
        <v>56</v>
      </c>
      <c r="J7" s="195" t="s">
        <v>57</v>
      </c>
      <c r="K7" s="223" t="s">
        <v>89</v>
      </c>
      <c r="L7" s="223" t="s">
        <v>59</v>
      </c>
      <c r="M7" s="556" t="s">
        <v>60</v>
      </c>
      <c r="N7" s="54" t="s">
        <v>61</v>
      </c>
      <c r="O7" s="54" t="s">
        <v>62</v>
      </c>
      <c r="P7" s="54" t="s">
        <v>63</v>
      </c>
      <c r="Q7" s="557" t="s">
        <v>64</v>
      </c>
    </row>
    <row r="8" spans="1:17" ht="226.15" customHeight="1" thickBot="1">
      <c r="A8" s="225" t="s">
        <v>121</v>
      </c>
      <c r="B8" s="226" t="s">
        <v>107</v>
      </c>
      <c r="C8" s="227">
        <v>50000</v>
      </c>
      <c r="D8" s="228">
        <v>1</v>
      </c>
      <c r="E8" s="229">
        <f>Table4[[#This Row],[Unit Cost]]*Table4[[#This Row],[Number of Units]]</f>
        <v>50000</v>
      </c>
      <c r="F8" s="230" t="s">
        <v>71</v>
      </c>
      <c r="G8" s="231">
        <v>0</v>
      </c>
      <c r="H8" s="229">
        <f>Table4[[#This Row],[% Allocable for the Administration of the Grant 
(Cap of 2% of Total Grant) (If applicable)]]*Table4[[#This Row],[Total Cost             ]]</f>
        <v>0</v>
      </c>
      <c r="I8" s="232" t="s">
        <v>113</v>
      </c>
      <c r="J8" s="225" t="s">
        <v>122</v>
      </c>
      <c r="K8" s="225" t="s">
        <v>123</v>
      </c>
      <c r="L8" s="362"/>
      <c r="M8" s="538" t="s">
        <v>71</v>
      </c>
      <c r="N8" s="229">
        <v>0</v>
      </c>
      <c r="O8" s="684"/>
      <c r="P8" s="684"/>
      <c r="Q8" s="539"/>
    </row>
    <row r="9" spans="1:17" ht="15" customHeight="1">
      <c r="A9" s="233"/>
      <c r="B9" s="234"/>
      <c r="C9" s="217"/>
      <c r="D9" s="218"/>
      <c r="E9" s="87">
        <f>Table4[[#This Row],[Unit Cost]]*Table4[[#This Row],[Number of Units]]</f>
        <v>0</v>
      </c>
      <c r="F9" s="85"/>
      <c r="G9" s="235"/>
      <c r="H9" s="86">
        <f>Table4[[#This Row],[% Allocable for the Administration of the Grant 
(Cap of 2% of Total Grant) (If applicable)]]*Table4[[#This Row],[Total Cost             ]]</f>
        <v>0</v>
      </c>
      <c r="I9" s="216"/>
      <c r="J9" s="236"/>
      <c r="K9" s="237"/>
      <c r="L9" s="595"/>
      <c r="M9" s="677"/>
      <c r="N9" s="584">
        <v>0</v>
      </c>
      <c r="O9" s="730"/>
      <c r="P9" s="588"/>
      <c r="Q9" s="588"/>
    </row>
    <row r="10" spans="1:17" ht="15" customHeight="1">
      <c r="A10" s="83"/>
      <c r="B10" s="214"/>
      <c r="C10" s="160"/>
      <c r="D10" s="161"/>
      <c r="E10" s="162">
        <f>Table4[[#This Row],[Unit Cost]]*Table4[[#This Row],[Number of Units]]</f>
        <v>0</v>
      </c>
      <c r="F10" s="98"/>
      <c r="G10" s="164"/>
      <c r="H10" s="86">
        <f>Table4[[#This Row],[% Allocable for the Administration of the Grant 
(Cap of 2% of Total Grant) (If applicable)]]*Table4[[#This Row],[Total Cost             ]]</f>
        <v>0</v>
      </c>
      <c r="I10" s="216"/>
      <c r="J10" s="238"/>
      <c r="K10" s="171"/>
      <c r="L10" s="591"/>
      <c r="M10" s="675"/>
      <c r="N10" s="582">
        <v>0</v>
      </c>
      <c r="O10" s="730"/>
      <c r="P10" s="585"/>
      <c r="Q10" s="585"/>
    </row>
    <row r="11" spans="1:17" ht="15" customHeight="1">
      <c r="A11" s="233"/>
      <c r="B11" s="234"/>
      <c r="C11" s="217"/>
      <c r="D11" s="218"/>
      <c r="E11" s="87">
        <f>Table4[[#This Row],[Unit Cost]]*Table4[[#This Row],[Number of Units]]</f>
        <v>0</v>
      </c>
      <c r="F11" s="98"/>
      <c r="G11" s="239"/>
      <c r="H11" s="86">
        <f>Table4[[#This Row],[% Allocable for the Administration of the Grant 
(Cap of 2% of Total Grant) (If applicable)]]*Table4[[#This Row],[Total Cost             ]]</f>
        <v>0</v>
      </c>
      <c r="I11" s="216"/>
      <c r="J11" s="236"/>
      <c r="K11" s="237"/>
      <c r="L11" s="596"/>
      <c r="M11" s="675"/>
      <c r="N11" s="582">
        <v>0</v>
      </c>
      <c r="O11" s="730"/>
      <c r="P11" s="585"/>
      <c r="Q11" s="585"/>
    </row>
    <row r="12" spans="1:17" ht="15" customHeight="1">
      <c r="A12" s="233"/>
      <c r="B12" s="234"/>
      <c r="C12" s="217"/>
      <c r="D12" s="218"/>
      <c r="E12" s="87">
        <f>Table4[[#This Row],[Unit Cost]]*Table4[[#This Row],[Number of Units]]</f>
        <v>0</v>
      </c>
      <c r="F12" s="98"/>
      <c r="G12" s="239"/>
      <c r="H12" s="86">
        <f>Table4[[#This Row],[% Allocable for the Administration of the Grant 
(Cap of 2% of Total Grant) (If applicable)]]*Table4[[#This Row],[Total Cost             ]]</f>
        <v>0</v>
      </c>
      <c r="I12" s="216"/>
      <c r="J12" s="236"/>
      <c r="K12" s="237"/>
      <c r="L12" s="596"/>
      <c r="M12" s="675"/>
      <c r="N12" s="582">
        <v>0</v>
      </c>
      <c r="O12" s="730"/>
      <c r="P12" s="585"/>
      <c r="Q12" s="585"/>
    </row>
    <row r="13" spans="1:17" ht="15" customHeight="1">
      <c r="A13" s="83"/>
      <c r="B13" s="159"/>
      <c r="C13" s="217"/>
      <c r="D13" s="218"/>
      <c r="E13" s="162">
        <f>Table4[[#This Row],[Unit Cost]]*Table4[[#This Row],[Number of Units]]</f>
        <v>0</v>
      </c>
      <c r="F13" s="98"/>
      <c r="G13" s="240"/>
      <c r="H13" s="86">
        <f>Table4[[#This Row],[% Allocable for the Administration of the Grant 
(Cap of 2% of Total Grant) (If applicable)]]*Table4[[#This Row],[Total Cost             ]]</f>
        <v>0</v>
      </c>
      <c r="I13" s="216"/>
      <c r="J13" s="238"/>
      <c r="K13" s="167"/>
      <c r="L13" s="591"/>
      <c r="M13" s="675"/>
      <c r="N13" s="582">
        <v>0</v>
      </c>
      <c r="O13" s="730"/>
      <c r="P13" s="585"/>
      <c r="Q13" s="585"/>
    </row>
    <row r="14" spans="1:17" ht="15" customHeight="1">
      <c r="A14" s="83"/>
      <c r="B14" s="159"/>
      <c r="C14" s="160"/>
      <c r="D14" s="161"/>
      <c r="E14" s="162">
        <f>Table4[[#This Row],[Unit Cost]]*Table4[[#This Row],[Number of Units]]</f>
        <v>0</v>
      </c>
      <c r="F14" s="98"/>
      <c r="G14" s="164"/>
      <c r="H14" s="86">
        <f>Table4[[#This Row],[% Allocable for the Administration of the Grant 
(Cap of 2% of Total Grant) (If applicable)]]*Table4[[#This Row],[Total Cost             ]]</f>
        <v>0</v>
      </c>
      <c r="I14" s="216"/>
      <c r="J14" s="238"/>
      <c r="K14" s="167"/>
      <c r="L14" s="591"/>
      <c r="M14" s="675"/>
      <c r="N14" s="582">
        <v>0</v>
      </c>
      <c r="O14" s="730"/>
      <c r="P14" s="585"/>
      <c r="Q14" s="585"/>
    </row>
    <row r="15" spans="1:17" ht="15" customHeight="1">
      <c r="A15" s="83"/>
      <c r="B15" s="159"/>
      <c r="C15" s="217"/>
      <c r="D15" s="218"/>
      <c r="E15" s="162">
        <f>Table4[[#This Row],[Unit Cost]]*Table4[[#This Row],[Number of Units]]</f>
        <v>0</v>
      </c>
      <c r="F15" s="98"/>
      <c r="G15" s="164"/>
      <c r="H15" s="86">
        <f>Table4[[#This Row],[% Allocable for the Administration of the Grant 
(Cap of 2% of Total Grant) (If applicable)]]*Table4[[#This Row],[Total Cost             ]]</f>
        <v>0</v>
      </c>
      <c r="I15" s="216"/>
      <c r="J15" s="238"/>
      <c r="K15" s="167"/>
      <c r="L15" s="591"/>
      <c r="M15" s="675"/>
      <c r="N15" s="582">
        <v>0</v>
      </c>
      <c r="O15" s="730"/>
      <c r="P15" s="585"/>
      <c r="Q15" s="585"/>
    </row>
    <row r="16" spans="1:17" ht="15" customHeight="1">
      <c r="A16" s="83"/>
      <c r="B16" s="159"/>
      <c r="C16" s="160"/>
      <c r="D16" s="161"/>
      <c r="E16" s="162">
        <f>Table4[[#This Row],[Unit Cost]]*Table4[[#This Row],[Number of Units]]</f>
        <v>0</v>
      </c>
      <c r="F16" s="98"/>
      <c r="G16" s="164"/>
      <c r="H16" s="86">
        <f>Table4[[#This Row],[% Allocable for the Administration of the Grant 
(Cap of 2% of Total Grant) (If applicable)]]*Table4[[#This Row],[Total Cost             ]]</f>
        <v>0</v>
      </c>
      <c r="I16" s="216"/>
      <c r="J16" s="238"/>
      <c r="K16" s="167"/>
      <c r="L16" s="591"/>
      <c r="M16" s="675"/>
      <c r="N16" s="582">
        <v>0</v>
      </c>
      <c r="O16" s="730"/>
      <c r="P16" s="585"/>
      <c r="Q16" s="585"/>
    </row>
    <row r="17" spans="1:17" ht="15" customHeight="1">
      <c r="A17" s="83"/>
      <c r="B17" s="159"/>
      <c r="C17" s="160"/>
      <c r="D17" s="161"/>
      <c r="E17" s="162">
        <f>Table4[[#This Row],[Unit Cost]]*Table4[[#This Row],[Number of Units]]</f>
        <v>0</v>
      </c>
      <c r="F17" s="98"/>
      <c r="G17" s="164"/>
      <c r="H17" s="86">
        <f>Table4[[#This Row],[% Allocable for the Administration of the Grant 
(Cap of 2% of Total Grant) (If applicable)]]*Table4[[#This Row],[Total Cost             ]]</f>
        <v>0</v>
      </c>
      <c r="I17" s="216"/>
      <c r="J17" s="238"/>
      <c r="K17" s="167"/>
      <c r="L17" s="591"/>
      <c r="M17" s="675"/>
      <c r="N17" s="582">
        <v>0</v>
      </c>
      <c r="O17" s="730"/>
      <c r="P17" s="585"/>
      <c r="Q17" s="585"/>
    </row>
    <row r="18" spans="1:17" ht="15" customHeight="1">
      <c r="A18" s="83"/>
      <c r="B18" s="159"/>
      <c r="C18" s="217"/>
      <c r="D18" s="218"/>
      <c r="E18" s="162">
        <f>Table4[[#This Row],[Unit Cost]]*Table4[[#This Row],[Number of Units]]</f>
        <v>0</v>
      </c>
      <c r="F18" s="98"/>
      <c r="G18" s="164"/>
      <c r="H18" s="86">
        <f>Table4[[#This Row],[% Allocable for the Administration of the Grant 
(Cap of 2% of Total Grant) (If applicable)]]*Table4[[#This Row],[Total Cost             ]]</f>
        <v>0</v>
      </c>
      <c r="I18" s="216"/>
      <c r="J18" s="238"/>
      <c r="K18" s="167"/>
      <c r="L18" s="591"/>
      <c r="M18" s="675"/>
      <c r="N18" s="582">
        <v>0</v>
      </c>
      <c r="O18" s="730"/>
      <c r="P18" s="585"/>
      <c r="Q18" s="585"/>
    </row>
    <row r="19" spans="1:17" ht="15" customHeight="1">
      <c r="A19" s="83"/>
      <c r="B19" s="159"/>
      <c r="C19" s="160"/>
      <c r="D19" s="161"/>
      <c r="E19" s="162">
        <f>Table4[[#This Row],[Unit Cost]]*Table4[[#This Row],[Number of Units]]</f>
        <v>0</v>
      </c>
      <c r="F19" s="98"/>
      <c r="G19" s="164"/>
      <c r="H19" s="86">
        <f>Table4[[#This Row],[% Allocable for the Administration of the Grant 
(Cap of 2% of Total Grant) (If applicable)]]*Table4[[#This Row],[Total Cost             ]]</f>
        <v>0</v>
      </c>
      <c r="I19" s="216"/>
      <c r="J19" s="238"/>
      <c r="K19" s="167"/>
      <c r="L19" s="591"/>
      <c r="M19" s="675"/>
      <c r="N19" s="582">
        <v>0</v>
      </c>
      <c r="O19" s="730"/>
      <c r="P19" s="585"/>
      <c r="Q19" s="585"/>
    </row>
    <row r="20" spans="1:17" ht="15" customHeight="1">
      <c r="A20" s="83"/>
      <c r="B20" s="214"/>
      <c r="C20" s="160"/>
      <c r="D20" s="161"/>
      <c r="E20" s="162">
        <f>Table4[[#This Row],[Unit Cost]]*Table4[[#This Row],[Number of Units]]</f>
        <v>0</v>
      </c>
      <c r="F20" s="98"/>
      <c r="G20" s="164"/>
      <c r="H20" s="86">
        <f>Table4[[#This Row],[% Allocable for the Administration of the Grant 
(Cap of 2% of Total Grant) (If applicable)]]*Table4[[#This Row],[Total Cost             ]]</f>
        <v>0</v>
      </c>
      <c r="I20" s="216"/>
      <c r="J20" s="238"/>
      <c r="K20" s="171"/>
      <c r="L20" s="591"/>
      <c r="M20" s="675"/>
      <c r="N20" s="582">
        <v>0</v>
      </c>
      <c r="O20" s="730"/>
      <c r="P20" s="585"/>
      <c r="Q20" s="585"/>
    </row>
    <row r="21" spans="1:17" ht="15" customHeight="1">
      <c r="A21" s="83"/>
      <c r="B21" s="214"/>
      <c r="C21" s="160"/>
      <c r="D21" s="161"/>
      <c r="E21" s="162">
        <f>Table4[[#This Row],[Unit Cost]]*Table4[[#This Row],[Number of Units]]</f>
        <v>0</v>
      </c>
      <c r="F21" s="98"/>
      <c r="G21" s="164"/>
      <c r="H21" s="86">
        <f>Table4[[#This Row],[% Allocable for the Administration of the Grant 
(Cap of 2% of Total Grant) (If applicable)]]*Table4[[#This Row],[Total Cost             ]]</f>
        <v>0</v>
      </c>
      <c r="I21" s="216"/>
      <c r="J21" s="238"/>
      <c r="K21" s="171"/>
      <c r="L21" s="591"/>
      <c r="M21" s="675"/>
      <c r="N21" s="582">
        <v>0</v>
      </c>
      <c r="O21" s="730"/>
      <c r="P21" s="585"/>
      <c r="Q21" s="585"/>
    </row>
    <row r="22" spans="1:17" ht="15" customHeight="1">
      <c r="A22" s="83"/>
      <c r="B22" s="214"/>
      <c r="C22" s="160"/>
      <c r="D22" s="161"/>
      <c r="E22" s="162">
        <f>Table4[[#This Row],[Unit Cost]]*Table4[[#This Row],[Number of Units]]</f>
        <v>0</v>
      </c>
      <c r="F22" s="98"/>
      <c r="G22" s="164"/>
      <c r="H22" s="86">
        <f>Table4[[#This Row],[% Allocable for the Administration of the Grant 
(Cap of 2% of Total Grant) (If applicable)]]*Table4[[#This Row],[Total Cost             ]]</f>
        <v>0</v>
      </c>
      <c r="I22" s="216"/>
      <c r="J22" s="238"/>
      <c r="K22" s="171"/>
      <c r="L22" s="591"/>
      <c r="M22" s="675"/>
      <c r="N22" s="582">
        <v>0</v>
      </c>
      <c r="O22" s="730"/>
      <c r="P22" s="585"/>
      <c r="Q22" s="585"/>
    </row>
    <row r="23" spans="1:17" ht="15" customHeight="1">
      <c r="A23" s="83"/>
      <c r="B23" s="214"/>
      <c r="C23" s="160"/>
      <c r="D23" s="161"/>
      <c r="E23" s="162">
        <f>Table4[[#This Row],[Unit Cost]]*Table4[[#This Row],[Number of Units]]</f>
        <v>0</v>
      </c>
      <c r="F23" s="98"/>
      <c r="G23" s="164"/>
      <c r="H23" s="86">
        <f>Table4[[#This Row],[% Allocable for the Administration of the Grant 
(Cap of 2% of Total Grant) (If applicable)]]*Table4[[#This Row],[Total Cost             ]]</f>
        <v>0</v>
      </c>
      <c r="I23" s="216"/>
      <c r="J23" s="238"/>
      <c r="K23" s="171"/>
      <c r="L23" s="591"/>
      <c r="M23" s="675"/>
      <c r="N23" s="582">
        <v>0</v>
      </c>
      <c r="O23" s="730"/>
      <c r="P23" s="585"/>
      <c r="Q23" s="585"/>
    </row>
    <row r="24" spans="1:17" ht="15" customHeight="1">
      <c r="A24" s="83"/>
      <c r="B24" s="214"/>
      <c r="C24" s="160"/>
      <c r="D24" s="161"/>
      <c r="E24" s="162">
        <f>Table4[[#This Row],[Unit Cost]]*Table4[[#This Row],[Number of Units]]</f>
        <v>0</v>
      </c>
      <c r="F24" s="98"/>
      <c r="G24" s="164"/>
      <c r="H24" s="86">
        <f>Table4[[#This Row],[% Allocable for the Administration of the Grant 
(Cap of 2% of Total Grant) (If applicable)]]*Table4[[#This Row],[Total Cost             ]]</f>
        <v>0</v>
      </c>
      <c r="I24" s="216"/>
      <c r="J24" s="238"/>
      <c r="K24" s="171"/>
      <c r="L24" s="591"/>
      <c r="M24" s="675"/>
      <c r="N24" s="582">
        <v>0</v>
      </c>
      <c r="O24" s="730"/>
      <c r="P24" s="585"/>
      <c r="Q24" s="585"/>
    </row>
    <row r="25" spans="1:17" ht="15" customHeight="1">
      <c r="A25" s="83"/>
      <c r="B25" s="214"/>
      <c r="C25" s="160"/>
      <c r="D25" s="161"/>
      <c r="E25" s="162">
        <f>Table4[[#This Row],[Unit Cost]]*Table4[[#This Row],[Number of Units]]</f>
        <v>0</v>
      </c>
      <c r="F25" s="98"/>
      <c r="G25" s="164"/>
      <c r="H25" s="86">
        <f>Table4[[#This Row],[% Allocable for the Administration of the Grant 
(Cap of 2% of Total Grant) (If applicable)]]*Table4[[#This Row],[Total Cost             ]]</f>
        <v>0</v>
      </c>
      <c r="I25" s="216"/>
      <c r="J25" s="238"/>
      <c r="K25" s="171"/>
      <c r="L25" s="591"/>
      <c r="M25" s="675"/>
      <c r="N25" s="582">
        <v>0</v>
      </c>
      <c r="O25" s="730"/>
      <c r="P25" s="585"/>
      <c r="Q25" s="585"/>
    </row>
    <row r="26" spans="1:17" ht="15" customHeight="1">
      <c r="A26" s="83"/>
      <c r="B26" s="214"/>
      <c r="C26" s="160"/>
      <c r="D26" s="161"/>
      <c r="E26" s="162">
        <f>Table4[[#This Row],[Unit Cost]]*Table4[[#This Row],[Number of Units]]</f>
        <v>0</v>
      </c>
      <c r="F26" s="98"/>
      <c r="G26" s="164"/>
      <c r="H26" s="86">
        <f>Table4[[#This Row],[% Allocable for the Administration of the Grant 
(Cap of 2% of Total Grant) (If applicable)]]*Table4[[#This Row],[Total Cost             ]]</f>
        <v>0</v>
      </c>
      <c r="I26" s="216"/>
      <c r="J26" s="238"/>
      <c r="K26" s="171"/>
      <c r="L26" s="591"/>
      <c r="M26" s="675"/>
      <c r="N26" s="582">
        <v>0</v>
      </c>
      <c r="O26" s="730"/>
      <c r="P26" s="585"/>
      <c r="Q26" s="585"/>
    </row>
    <row r="27" spans="1:17" ht="15" customHeight="1">
      <c r="A27" s="83"/>
      <c r="B27" s="159"/>
      <c r="C27" s="160"/>
      <c r="D27" s="161"/>
      <c r="E27" s="162">
        <f>Table4[[#This Row],[Unit Cost]]*Table4[[#This Row],[Number of Units]]</f>
        <v>0</v>
      </c>
      <c r="F27" s="98"/>
      <c r="G27" s="164"/>
      <c r="H27" s="86">
        <f>Table4[[#This Row],[% Allocable for the Administration of the Grant 
(Cap of 2% of Total Grant) (If applicable)]]*Table4[[#This Row],[Total Cost             ]]</f>
        <v>0</v>
      </c>
      <c r="I27" s="216"/>
      <c r="J27" s="238"/>
      <c r="K27" s="167"/>
      <c r="L27" s="591"/>
      <c r="M27" s="675"/>
      <c r="N27" s="582">
        <v>0</v>
      </c>
      <c r="O27" s="730"/>
      <c r="P27" s="585"/>
      <c r="Q27" s="585"/>
    </row>
    <row r="28" spans="1:17" ht="15" customHeight="1">
      <c r="A28" s="241"/>
      <c r="B28" s="173"/>
      <c r="C28" s="174"/>
      <c r="D28" s="175"/>
      <c r="E28" s="176">
        <f>Table4[[#This Row],[Unit Cost]]*Table4[[#This Row],[Number of Units]]</f>
        <v>0</v>
      </c>
      <c r="F28" s="98"/>
      <c r="G28" s="178"/>
      <c r="H28" s="86">
        <f>Table4[[#This Row],[% Allocable for the Administration of the Grant 
(Cap of 2% of Total Grant) (If applicable)]]*Table4[[#This Row],[Total Cost             ]]</f>
        <v>0</v>
      </c>
      <c r="I28" s="242"/>
      <c r="J28" s="243"/>
      <c r="K28" s="181"/>
      <c r="L28" s="597"/>
      <c r="M28" s="675"/>
      <c r="N28" s="582">
        <v>0</v>
      </c>
      <c r="O28" s="730"/>
      <c r="P28" s="585"/>
      <c r="Q28" s="585"/>
    </row>
    <row r="29" spans="1:17" ht="15" customHeight="1" thickBot="1">
      <c r="A29" s="244"/>
      <c r="B29" s="245"/>
      <c r="C29" s="246"/>
      <c r="D29" s="247"/>
      <c r="E29" s="248"/>
      <c r="F29" s="249"/>
      <c r="G29" s="250"/>
      <c r="H29" s="251"/>
      <c r="I29" s="252"/>
      <c r="J29" s="253"/>
      <c r="K29" s="244"/>
      <c r="L29" s="244"/>
    </row>
    <row r="30" spans="1:17" ht="45.2" customHeight="1" thickBot="1">
      <c r="A30" s="782" t="s">
        <v>124</v>
      </c>
      <c r="B30" s="783"/>
      <c r="C30" s="783"/>
      <c r="D30" s="784"/>
      <c r="E30" s="530">
        <f>SUM(E9:E28)</f>
        <v>0</v>
      </c>
      <c r="F30" s="529">
        <f>SUMIF(F9:F28,"Yes",E9:E28)</f>
        <v>0</v>
      </c>
      <c r="G30" s="528" t="s">
        <v>77</v>
      </c>
      <c r="H30" s="530">
        <f>SUM(H9:H28)</f>
        <v>0</v>
      </c>
      <c r="I30" s="527"/>
      <c r="J30" s="527"/>
      <c r="K30" s="123"/>
      <c r="L30" s="123"/>
      <c r="M30" s="722"/>
      <c r="N30" s="723">
        <f>SUM(N9:N28)</f>
        <v>0</v>
      </c>
    </row>
    <row r="31" spans="1:17" ht="15" customHeight="1" thickBot="1">
      <c r="A31" s="187"/>
      <c r="B31" s="187"/>
      <c r="C31" s="187"/>
      <c r="D31" s="187"/>
      <c r="E31" s="185"/>
      <c r="F31" s="185"/>
      <c r="G31" s="185"/>
      <c r="H31" s="185"/>
      <c r="I31" s="254"/>
      <c r="J31" s="255"/>
      <c r="K31" s="256"/>
    </row>
    <row r="32" spans="1:17" s="13" customFormat="1" ht="45.2" customHeight="1" thickBot="1">
      <c r="A32" s="791" t="s">
        <v>39</v>
      </c>
      <c r="B32" s="791"/>
      <c r="C32" s="791"/>
      <c r="D32" s="791"/>
      <c r="E32" s="791"/>
      <c r="F32" s="791"/>
      <c r="G32" s="791"/>
      <c r="H32" s="791"/>
      <c r="I32" s="791"/>
      <c r="J32" s="791"/>
      <c r="K32" s="791"/>
      <c r="L32" s="791"/>
      <c r="M32" s="791"/>
      <c r="N32" s="791"/>
      <c r="O32" s="791"/>
      <c r="P32" s="791"/>
      <c r="Q32" s="791"/>
    </row>
  </sheetData>
  <sheetProtection formatCells="0" formatColumns="0" formatRows="0" insertRows="0" insertHyperlinks="0" deleteRows="0" sort="0" autoFilter="0"/>
  <protectedRanges>
    <protectedRange sqref="A32:D32" name="Range1"/>
  </protectedRanges>
  <mergeCells count="5">
    <mergeCell ref="A30:D30"/>
    <mergeCell ref="A4:Q4"/>
    <mergeCell ref="M6:Q6"/>
    <mergeCell ref="A2:Q3"/>
    <mergeCell ref="A32:Q32"/>
  </mergeCells>
  <phoneticPr fontId="4" type="noConversion"/>
  <conditionalFormatting sqref="N9:N28 P9:Q28">
    <cfRule type="expression" dxfId="308" priority="6">
      <formula>$H10="no"</formula>
    </cfRule>
    <cfRule type="expression" dxfId="307" priority="7">
      <formula>$H10="tbd"</formula>
    </cfRule>
  </conditionalFormatting>
  <conditionalFormatting sqref="N30">
    <cfRule type="expression" dxfId="306" priority="5">
      <formula>$I31="no"</formula>
    </cfRule>
  </conditionalFormatting>
  <conditionalFormatting sqref="O9:O28">
    <cfRule type="expression" dxfId="305" priority="1">
      <formula>#REF!="no"</formula>
    </cfRule>
    <cfRule type="expression" dxfId="304" priority="2">
      <formula>#REF!="tbd"</formula>
    </cfRule>
    <cfRule type="expression" dxfId="303" priority="3">
      <formula>$H10="no"</formula>
    </cfRule>
    <cfRule type="expression" dxfId="302" priority="4">
      <formula>$H10="tbd"</formula>
    </cfRule>
  </conditionalFormatting>
  <dataValidations count="4">
    <dataValidation type="list" allowBlank="1" showInputMessage="1" showErrorMessage="1" sqref="F8:F27" xr:uid="{BC3454B0-E4CF-46B3-AFD7-AEBEECE42259}">
      <formula1>"Yes, No"</formula1>
    </dataValidation>
    <dataValidation type="list" allowBlank="1" showInputMessage="1" showErrorMessage="1" sqref="P8:P28" xr:uid="{1071C29A-D4A6-48F7-9B52-63BA08D4A6E4}">
      <formula1>"State,Local,Other"</formula1>
    </dataValidation>
    <dataValidation type="list" allowBlank="1" showInputMessage="1" showErrorMessage="1" sqref="M8:M28" xr:uid="{6B03053F-753B-4F5B-8EDD-F5BB899A930C}">
      <formula1>"Yes,No"</formula1>
    </dataValidation>
    <dataValidation type="list" allowBlank="1" showInputMessage="1" showErrorMessage="1" sqref="O9:O28" xr:uid="{6AECBBA9-DA01-47AC-8D4D-464038B5FFA1}">
      <formula1>"Cash,In Kind,Combination of both Cash &amp; In Kind (explanation is provided under Additional Explanation),TBD"</formula1>
    </dataValidation>
  </dataValidations>
  <printOptions horizontalCentered="1"/>
  <pageMargins left="0.5" right="0.5" top="0.25" bottom="0.25" header="0.5" footer="0.5"/>
  <pageSetup scale="53" orientation="landscape" horizontalDpi="300" verticalDpi="300" r:id="rId1"/>
  <headerFooter alignWithMargins="0"/>
  <ignoredErrors>
    <ignoredError sqref="H21 E21" unlockedFormula="1"/>
  </ignoredErrors>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Q35"/>
  <sheetViews>
    <sheetView showGridLines="0" topLeftCell="F1" zoomScale="80" zoomScaleNormal="80" workbookViewId="0">
      <selection activeCell="K8" sqref="K8"/>
    </sheetView>
  </sheetViews>
  <sheetFormatPr defaultColWidth="9.42578125" defaultRowHeight="13.5"/>
  <cols>
    <col min="1" max="1" width="45.7109375" style="132" customWidth="1"/>
    <col min="2" max="3" width="15.7109375" style="132" customWidth="1"/>
    <col min="4" max="4" width="15.7109375" style="183" customWidth="1"/>
    <col min="5" max="6" width="15.7109375" style="307" customWidth="1"/>
    <col min="7" max="8" width="21.42578125" style="309" customWidth="1"/>
    <col min="9" max="9" width="21" style="309" customWidth="1"/>
    <col min="10" max="10" width="84.5703125" style="132" customWidth="1"/>
    <col min="11" max="11" width="45" style="132" customWidth="1"/>
    <col min="12" max="12" width="19" style="132" customWidth="1"/>
    <col min="13" max="17" width="17.7109375" style="132" customWidth="1"/>
    <col min="18" max="16384" width="9.42578125" style="132"/>
  </cols>
  <sheetData>
    <row r="1" spans="1:17" s="259" customFormat="1" ht="12.75" customHeight="1">
      <c r="A1" s="792"/>
      <c r="B1" s="792"/>
      <c r="C1" s="792"/>
      <c r="D1" s="257"/>
      <c r="E1" s="257"/>
      <c r="F1" s="257"/>
      <c r="G1" s="740"/>
      <c r="H1" s="740"/>
      <c r="I1" s="740"/>
      <c r="J1" s="258"/>
      <c r="K1" s="258"/>
      <c r="L1" s="258"/>
    </row>
    <row r="2" spans="1:17" s="260" customFormat="1" ht="24.6" customHeight="1" thickBot="1">
      <c r="A2" s="786" t="s">
        <v>125</v>
      </c>
      <c r="B2" s="786"/>
      <c r="C2" s="786"/>
      <c r="D2" s="786"/>
      <c r="E2" s="786"/>
      <c r="F2" s="786"/>
      <c r="G2" s="786"/>
      <c r="H2" s="786"/>
      <c r="I2" s="786"/>
      <c r="J2" s="786"/>
      <c r="K2" s="786"/>
      <c r="L2" s="786"/>
      <c r="M2" s="786"/>
      <c r="N2" s="786"/>
      <c r="O2" s="786"/>
      <c r="P2" s="786"/>
      <c r="Q2" s="786"/>
    </row>
    <row r="3" spans="1:17" ht="239.1" customHeight="1" thickBot="1">
      <c r="A3" s="787" t="s">
        <v>126</v>
      </c>
      <c r="B3" s="788"/>
      <c r="C3" s="788"/>
      <c r="D3" s="788"/>
      <c r="E3" s="788"/>
      <c r="F3" s="788"/>
      <c r="G3" s="788"/>
      <c r="H3" s="788"/>
      <c r="I3" s="788"/>
      <c r="J3" s="788"/>
      <c r="K3" s="788"/>
      <c r="L3" s="788"/>
      <c r="M3" s="788"/>
      <c r="N3" s="788"/>
      <c r="O3" s="788"/>
      <c r="P3" s="788"/>
      <c r="Q3" s="789"/>
    </row>
    <row r="4" spans="1:17" ht="13.5" customHeight="1" thickBot="1">
      <c r="A4" s="535"/>
      <c r="B4" s="535"/>
      <c r="C4" s="535"/>
      <c r="D4" s="535"/>
      <c r="E4" s="535"/>
      <c r="F4" s="535"/>
      <c r="G4" s="535"/>
      <c r="H4" s="535"/>
      <c r="I4" s="535"/>
      <c r="J4" s="535"/>
      <c r="K4" s="535"/>
      <c r="L4" s="535"/>
      <c r="M4" s="535"/>
      <c r="N4" s="535"/>
      <c r="O4" s="535"/>
      <c r="P4" s="535"/>
      <c r="Q4" s="535"/>
    </row>
    <row r="5" spans="1:17" ht="15.75" thickBot="1">
      <c r="A5" s="134"/>
      <c r="B5" s="134"/>
      <c r="C5" s="135"/>
      <c r="D5" s="136"/>
      <c r="E5" s="261"/>
      <c r="F5" s="261"/>
      <c r="G5" s="262"/>
      <c r="H5" s="262"/>
      <c r="I5" s="262"/>
      <c r="M5" s="779" t="s">
        <v>127</v>
      </c>
      <c r="N5" s="780"/>
      <c r="O5" s="780"/>
      <c r="P5" s="780"/>
      <c r="Q5" s="781"/>
    </row>
    <row r="6" spans="1:17" s="145" customFormat="1" ht="102.75" customHeight="1" thickBot="1">
      <c r="A6" s="53" t="s">
        <v>81</v>
      </c>
      <c r="B6" s="53" t="s">
        <v>82</v>
      </c>
      <c r="C6" s="15" t="s">
        <v>83</v>
      </c>
      <c r="D6" s="54" t="s">
        <v>103</v>
      </c>
      <c r="E6" s="192" t="s">
        <v>104</v>
      </c>
      <c r="F6" s="193" t="s">
        <v>86</v>
      </c>
      <c r="G6" s="140" t="s">
        <v>87</v>
      </c>
      <c r="H6" s="142" t="s">
        <v>88</v>
      </c>
      <c r="I6" s="60" t="s">
        <v>56</v>
      </c>
      <c r="J6" s="263" t="s">
        <v>57</v>
      </c>
      <c r="K6" s="196" t="s">
        <v>89</v>
      </c>
      <c r="L6" s="197" t="s">
        <v>59</v>
      </c>
      <c r="M6" s="550" t="s">
        <v>60</v>
      </c>
      <c r="N6" s="263" t="s">
        <v>61</v>
      </c>
      <c r="O6" s="263" t="s">
        <v>62</v>
      </c>
      <c r="P6" s="263" t="s">
        <v>63</v>
      </c>
      <c r="Q6" s="551" t="s">
        <v>64</v>
      </c>
    </row>
    <row r="7" spans="1:17" s="145" customFormat="1" ht="142.5" customHeight="1">
      <c r="A7" s="264" t="s">
        <v>128</v>
      </c>
      <c r="B7" s="265" t="s">
        <v>107</v>
      </c>
      <c r="C7" s="266">
        <v>3200</v>
      </c>
      <c r="D7" s="267">
        <v>12</v>
      </c>
      <c r="E7" s="266">
        <f>Table3[[#This Row],[Unit Costs]]*Table3[[#This Row],[Number of Units]]</f>
        <v>38400</v>
      </c>
      <c r="F7" s="202" t="s">
        <v>71</v>
      </c>
      <c r="G7" s="268">
        <v>0</v>
      </c>
      <c r="H7" s="269">
        <f>Table3[[#This Row],[% Allocable for the Administration of the Grant 
(Cap of 2% of Total Grant) (If applicable)]]*Table3[[#This Row],[Total Cost             ]]</f>
        <v>0</v>
      </c>
      <c r="I7" s="270" t="s">
        <v>129</v>
      </c>
      <c r="J7" s="205" t="s">
        <v>130</v>
      </c>
      <c r="K7" s="205" t="s">
        <v>131</v>
      </c>
      <c r="L7" s="271"/>
      <c r="M7" s="592" t="s">
        <v>71</v>
      </c>
      <c r="N7" s="718">
        <v>0</v>
      </c>
      <c r="O7" s="679"/>
      <c r="P7" s="679"/>
      <c r="Q7" s="593"/>
    </row>
    <row r="8" spans="1:17" s="145" customFormat="1" ht="145.69999999999999" customHeight="1" thickBot="1">
      <c r="A8" s="272" t="s">
        <v>132</v>
      </c>
      <c r="B8" s="273" t="s">
        <v>133</v>
      </c>
      <c r="C8" s="74">
        <v>75</v>
      </c>
      <c r="D8" s="156">
        <v>2000</v>
      </c>
      <c r="E8" s="74">
        <f>Table3[[#This Row],[Unit Costs]]*Table3[[#This Row],[Number of Units]]</f>
        <v>150000</v>
      </c>
      <c r="F8" s="211" t="s">
        <v>71</v>
      </c>
      <c r="G8" s="274">
        <v>0</v>
      </c>
      <c r="H8" s="78">
        <f>Table3[[#This Row],[% Allocable for the Administration of the Grant 
(Cap of 2% of Total Grant) (If applicable)]]*Table3[[#This Row],[Total Cost             ]]</f>
        <v>0</v>
      </c>
      <c r="I8" s="212" t="s">
        <v>134</v>
      </c>
      <c r="J8" s="158" t="s">
        <v>135</v>
      </c>
      <c r="K8" s="158" t="s">
        <v>136</v>
      </c>
      <c r="L8" s="158"/>
      <c r="M8" s="594" t="s">
        <v>71</v>
      </c>
      <c r="N8" s="74">
        <v>0</v>
      </c>
      <c r="O8" s="680"/>
      <c r="P8" s="681"/>
      <c r="Q8" s="680"/>
    </row>
    <row r="9" spans="1:17" ht="15" customHeight="1">
      <c r="A9" s="276"/>
      <c r="B9" s="277"/>
      <c r="C9" s="174"/>
      <c r="D9" s="218"/>
      <c r="E9" s="278">
        <f>Table3[[#This Row],[Unit Costs]]*Table3[[#This Row],[Number of Units]]</f>
        <v>0</v>
      </c>
      <c r="F9" s="89"/>
      <c r="G9" s="279"/>
      <c r="H9" s="280">
        <f>Table3[[#This Row],[% Allocable for the Administration of the Grant 
(Cap of 2% of Total Grant) (If applicable)]]*Table3[[#This Row],[Total Cost             ]]</f>
        <v>0</v>
      </c>
      <c r="I9" s="281"/>
      <c r="J9" s="282"/>
      <c r="K9" s="237"/>
      <c r="L9" s="595"/>
      <c r="M9" s="677"/>
      <c r="N9" s="584">
        <v>0</v>
      </c>
      <c r="O9" s="730"/>
      <c r="P9" s="588"/>
      <c r="Q9" s="588"/>
    </row>
    <row r="10" spans="1:17" ht="15" customHeight="1">
      <c r="A10" s="283"/>
      <c r="B10" s="284"/>
      <c r="C10" s="174"/>
      <c r="D10" s="218"/>
      <c r="E10" s="87">
        <f>Table3[[#This Row],[Unit Costs]]*Table3[[#This Row],[Number of Units]]</f>
        <v>0</v>
      </c>
      <c r="F10" s="100"/>
      <c r="G10" s="285"/>
      <c r="H10" s="286">
        <f>Table3[[#This Row],[% Allocable for the Administration of the Grant 
(Cap of 2% of Total Grant) (If applicable)]]*Table3[[#This Row],[Total Cost             ]]</f>
        <v>0</v>
      </c>
      <c r="I10" s="287"/>
      <c r="J10" s="288"/>
      <c r="K10" s="167"/>
      <c r="L10" s="596"/>
      <c r="M10" s="675"/>
      <c r="N10" s="582">
        <v>0</v>
      </c>
      <c r="O10" s="730"/>
      <c r="P10" s="585"/>
      <c r="Q10" s="585"/>
    </row>
    <row r="11" spans="1:17" ht="15" customHeight="1">
      <c r="A11" s="283"/>
      <c r="B11" s="289"/>
      <c r="C11" s="290"/>
      <c r="D11" s="291"/>
      <c r="E11" s="292">
        <f>Table3[[#This Row],[Unit Costs]]*Table3[[#This Row],[Number of Units]]</f>
        <v>0</v>
      </c>
      <c r="F11" s="293"/>
      <c r="G11" s="294"/>
      <c r="H11" s="162">
        <f>Table3[[#This Row],[% Allocable for the Administration of the Grant 
(Cap of 2% of Total Grant) (If applicable)]]*Table3[[#This Row],[Total Cost             ]]</f>
        <v>0</v>
      </c>
      <c r="I11" s="287"/>
      <c r="J11" s="288"/>
      <c r="K11" s="171"/>
      <c r="L11" s="596"/>
      <c r="M11" s="675"/>
      <c r="N11" s="582">
        <v>0</v>
      </c>
      <c r="O11" s="730"/>
      <c r="P11" s="585"/>
      <c r="Q11" s="585"/>
    </row>
    <row r="12" spans="1:17" ht="15" customHeight="1">
      <c r="A12" s="283"/>
      <c r="B12" s="289"/>
      <c r="C12" s="290"/>
      <c r="D12" s="291"/>
      <c r="E12" s="292">
        <f>Table3[[#This Row],[Unit Costs]]*Table3[[#This Row],[Number of Units]]</f>
        <v>0</v>
      </c>
      <c r="F12" s="293"/>
      <c r="G12" s="294"/>
      <c r="H12" s="162">
        <f>Table3[[#This Row],[% Allocable for the Administration of the Grant 
(Cap of 2% of Total Grant) (If applicable)]]*Table3[[#This Row],[Total Cost             ]]</f>
        <v>0</v>
      </c>
      <c r="I12" s="287"/>
      <c r="J12" s="288"/>
      <c r="K12" s="171"/>
      <c r="L12" s="596"/>
      <c r="M12" s="675"/>
      <c r="N12" s="582">
        <v>0</v>
      </c>
      <c r="O12" s="730"/>
      <c r="P12" s="585"/>
      <c r="Q12" s="585"/>
    </row>
    <row r="13" spans="1:17" ht="15" customHeight="1">
      <c r="A13" s="283"/>
      <c r="B13" s="289"/>
      <c r="C13" s="290"/>
      <c r="D13" s="291"/>
      <c r="E13" s="292">
        <f>Table3[[#This Row],[Unit Costs]]*Table3[[#This Row],[Number of Units]]</f>
        <v>0</v>
      </c>
      <c r="F13" s="293"/>
      <c r="G13" s="294"/>
      <c r="H13" s="162">
        <f>Table3[[#This Row],[% Allocable for the Administration of the Grant 
(Cap of 2% of Total Grant) (If applicable)]]*Table3[[#This Row],[Total Cost             ]]</f>
        <v>0</v>
      </c>
      <c r="I13" s="287"/>
      <c r="J13" s="288"/>
      <c r="K13" s="171"/>
      <c r="L13" s="596"/>
      <c r="M13" s="675"/>
      <c r="N13" s="582">
        <v>0</v>
      </c>
      <c r="O13" s="730"/>
      <c r="P13" s="585"/>
      <c r="Q13" s="585"/>
    </row>
    <row r="14" spans="1:17" ht="15" customHeight="1">
      <c r="A14" s="283"/>
      <c r="B14" s="284"/>
      <c r="C14" s="295"/>
      <c r="D14" s="161"/>
      <c r="E14" s="87">
        <f>Table3[[#This Row],[Unit Costs]]*Table3[[#This Row],[Number of Units]]</f>
        <v>0</v>
      </c>
      <c r="F14" s="100"/>
      <c r="G14" s="285"/>
      <c r="H14" s="286">
        <f>Table3[[#This Row],[% Allocable for the Administration of the Grant 
(Cap of 2% of Total Grant) (If applicable)]]*Table3[[#This Row],[Total Cost             ]]</f>
        <v>0</v>
      </c>
      <c r="I14" s="287"/>
      <c r="J14" s="288"/>
      <c r="K14" s="167"/>
      <c r="L14" s="596"/>
      <c r="M14" s="675"/>
      <c r="N14" s="582">
        <v>0</v>
      </c>
      <c r="O14" s="730"/>
      <c r="P14" s="585"/>
      <c r="Q14" s="585"/>
    </row>
    <row r="15" spans="1:17" ht="15" customHeight="1">
      <c r="A15" s="283"/>
      <c r="B15" s="289"/>
      <c r="C15" s="290"/>
      <c r="D15" s="291"/>
      <c r="E15" s="292">
        <f>Table3[[#This Row],[Unit Costs]]*Table3[[#This Row],[Number of Units]]</f>
        <v>0</v>
      </c>
      <c r="F15" s="293"/>
      <c r="G15" s="294"/>
      <c r="H15" s="162">
        <f>Table3[[#This Row],[% Allocable for the Administration of the Grant 
(Cap of 2% of Total Grant) (If applicable)]]*Table3[[#This Row],[Total Cost             ]]</f>
        <v>0</v>
      </c>
      <c r="I15" s="287"/>
      <c r="J15" s="288"/>
      <c r="K15" s="171"/>
      <c r="L15" s="596"/>
      <c r="M15" s="675"/>
      <c r="N15" s="582">
        <v>0</v>
      </c>
      <c r="O15" s="730"/>
      <c r="P15" s="585"/>
      <c r="Q15" s="585"/>
    </row>
    <row r="16" spans="1:17" ht="15" customHeight="1">
      <c r="A16" s="283"/>
      <c r="B16" s="284"/>
      <c r="C16" s="174"/>
      <c r="D16" s="218"/>
      <c r="E16" s="103">
        <f>Table3[[#This Row],[Unit Costs]]*Table3[[#This Row],[Number of Units]]</f>
        <v>0</v>
      </c>
      <c r="F16" s="100"/>
      <c r="G16" s="279"/>
      <c r="H16" s="280">
        <f>Table3[[#This Row],[% Allocable for the Administration of the Grant 
(Cap of 2% of Total Grant) (If applicable)]]*Table3[[#This Row],[Total Cost             ]]</f>
        <v>0</v>
      </c>
      <c r="I16" s="281"/>
      <c r="J16" s="282"/>
      <c r="K16" s="237"/>
      <c r="L16" s="596"/>
      <c r="M16" s="675"/>
      <c r="N16" s="582">
        <v>0</v>
      </c>
      <c r="O16" s="730"/>
      <c r="P16" s="585"/>
      <c r="Q16" s="585"/>
    </row>
    <row r="17" spans="1:17" ht="15" customHeight="1">
      <c r="A17" s="283"/>
      <c r="B17" s="289"/>
      <c r="C17" s="290"/>
      <c r="D17" s="291"/>
      <c r="E17" s="292">
        <f>Table3[[#This Row],[Unit Costs]]*Table3[[#This Row],[Number of Units]]</f>
        <v>0</v>
      </c>
      <c r="F17" s="293"/>
      <c r="G17" s="294"/>
      <c r="H17" s="162">
        <f>Table3[[#This Row],[% Allocable for the Administration of the Grant 
(Cap of 2% of Total Grant) (If applicable)]]*Table3[[#This Row],[Total Cost             ]]</f>
        <v>0</v>
      </c>
      <c r="I17" s="287"/>
      <c r="J17" s="288"/>
      <c r="K17" s="171"/>
      <c r="L17" s="596"/>
      <c r="M17" s="675"/>
      <c r="N17" s="582">
        <v>0</v>
      </c>
      <c r="O17" s="730"/>
      <c r="P17" s="585"/>
      <c r="Q17" s="585"/>
    </row>
    <row r="18" spans="1:17" ht="15" customHeight="1">
      <c r="A18" s="283"/>
      <c r="B18" s="289"/>
      <c r="C18" s="290"/>
      <c r="D18" s="291"/>
      <c r="E18" s="292">
        <f>Table3[[#This Row],[Unit Costs]]*Table3[[#This Row],[Number of Units]]</f>
        <v>0</v>
      </c>
      <c r="F18" s="293"/>
      <c r="G18" s="294"/>
      <c r="H18" s="162">
        <f>Table3[[#This Row],[% Allocable for the Administration of the Grant 
(Cap of 2% of Total Grant) (If applicable)]]*Table3[[#This Row],[Total Cost             ]]</f>
        <v>0</v>
      </c>
      <c r="I18" s="287"/>
      <c r="J18" s="288"/>
      <c r="K18" s="171"/>
      <c r="L18" s="596"/>
      <c r="M18" s="675"/>
      <c r="N18" s="582">
        <v>0</v>
      </c>
      <c r="O18" s="730"/>
      <c r="P18" s="585"/>
      <c r="Q18" s="585"/>
    </row>
    <row r="19" spans="1:17" ht="15" customHeight="1">
      <c r="A19" s="283"/>
      <c r="B19" s="284"/>
      <c r="C19" s="295"/>
      <c r="D19" s="161"/>
      <c r="E19" s="87">
        <f>Table3[[#This Row],[Unit Costs]]*Table3[[#This Row],[Number of Units]]</f>
        <v>0</v>
      </c>
      <c r="F19" s="293"/>
      <c r="G19" s="285"/>
      <c r="H19" s="286">
        <f>Table3[[#This Row],[% Allocable for the Administration of the Grant 
(Cap of 2% of Total Grant) (If applicable)]]*Table3[[#This Row],[Total Cost             ]]</f>
        <v>0</v>
      </c>
      <c r="I19" s="287"/>
      <c r="J19" s="288"/>
      <c r="K19" s="167"/>
      <c r="L19" s="596"/>
      <c r="M19" s="675"/>
      <c r="N19" s="582">
        <v>0</v>
      </c>
      <c r="O19" s="730"/>
      <c r="P19" s="585"/>
      <c r="Q19" s="585"/>
    </row>
    <row r="20" spans="1:17" ht="15" customHeight="1">
      <c r="A20" s="283"/>
      <c r="B20" s="284"/>
      <c r="C20" s="295"/>
      <c r="D20" s="161"/>
      <c r="E20" s="87">
        <f>Table3[[#This Row],[Unit Costs]]*Table3[[#This Row],[Number of Units]]</f>
        <v>0</v>
      </c>
      <c r="F20" s="293"/>
      <c r="G20" s="285"/>
      <c r="H20" s="286">
        <f>Table3[[#This Row],[% Allocable for the Administration of the Grant 
(Cap of 2% of Total Grant) (If applicable)]]*Table3[[#This Row],[Total Cost             ]]</f>
        <v>0</v>
      </c>
      <c r="I20" s="287"/>
      <c r="J20" s="288"/>
      <c r="K20" s="167"/>
      <c r="L20" s="596"/>
      <c r="M20" s="675"/>
      <c r="N20" s="582">
        <v>0</v>
      </c>
      <c r="O20" s="730"/>
      <c r="P20" s="585"/>
      <c r="Q20" s="585"/>
    </row>
    <row r="21" spans="1:17" ht="15" customHeight="1">
      <c r="A21" s="283"/>
      <c r="B21" s="284"/>
      <c r="C21" s="295"/>
      <c r="D21" s="161"/>
      <c r="E21" s="87">
        <f>Table3[[#This Row],[Unit Costs]]*Table3[[#This Row],[Number of Units]]</f>
        <v>0</v>
      </c>
      <c r="F21" s="293"/>
      <c r="G21" s="285"/>
      <c r="H21" s="286">
        <f>Table3[[#This Row],[% Allocable for the Administration of the Grant 
(Cap of 2% of Total Grant) (If applicable)]]*Table3[[#This Row],[Total Cost             ]]</f>
        <v>0</v>
      </c>
      <c r="I21" s="287"/>
      <c r="J21" s="288"/>
      <c r="K21" s="167"/>
      <c r="L21" s="596"/>
      <c r="M21" s="675"/>
      <c r="N21" s="582">
        <v>0</v>
      </c>
      <c r="O21" s="730"/>
      <c r="P21" s="585"/>
      <c r="Q21" s="585"/>
    </row>
    <row r="22" spans="1:17" ht="15" customHeight="1">
      <c r="A22" s="283"/>
      <c r="B22" s="284"/>
      <c r="C22" s="295"/>
      <c r="D22" s="161"/>
      <c r="E22" s="87">
        <f>Table3[[#This Row],[Unit Costs]]*Table3[[#This Row],[Number of Units]]</f>
        <v>0</v>
      </c>
      <c r="F22" s="293"/>
      <c r="G22" s="285"/>
      <c r="H22" s="286">
        <f>Table3[[#This Row],[% Allocable for the Administration of the Grant 
(Cap of 2% of Total Grant) (If applicable)]]*Table3[[#This Row],[Total Cost             ]]</f>
        <v>0</v>
      </c>
      <c r="I22" s="287"/>
      <c r="J22" s="288"/>
      <c r="K22" s="167"/>
      <c r="L22" s="596"/>
      <c r="M22" s="675"/>
      <c r="N22" s="582">
        <v>0</v>
      </c>
      <c r="O22" s="730"/>
      <c r="P22" s="585"/>
      <c r="Q22" s="585"/>
    </row>
    <row r="23" spans="1:17" ht="15" customHeight="1">
      <c r="A23" s="283"/>
      <c r="B23" s="284"/>
      <c r="C23" s="295"/>
      <c r="D23" s="161"/>
      <c r="E23" s="87">
        <f>Table3[[#This Row],[Unit Costs]]*Table3[[#This Row],[Number of Units]]</f>
        <v>0</v>
      </c>
      <c r="F23" s="293"/>
      <c r="G23" s="285"/>
      <c r="H23" s="286">
        <f>Table3[[#This Row],[% Allocable for the Administration of the Grant 
(Cap of 2% of Total Grant) (If applicable)]]*Table3[[#This Row],[Total Cost             ]]</f>
        <v>0</v>
      </c>
      <c r="I23" s="287"/>
      <c r="J23" s="288"/>
      <c r="K23" s="167"/>
      <c r="L23" s="596"/>
      <c r="M23" s="675"/>
      <c r="N23" s="582">
        <v>0</v>
      </c>
      <c r="O23" s="730"/>
      <c r="P23" s="585"/>
      <c r="Q23" s="585"/>
    </row>
    <row r="24" spans="1:17" ht="15" customHeight="1">
      <c r="A24" s="283"/>
      <c r="B24" s="284"/>
      <c r="C24" s="295"/>
      <c r="D24" s="161"/>
      <c r="E24" s="87">
        <f>Table3[[#This Row],[Unit Costs]]*Table3[[#This Row],[Number of Units]]</f>
        <v>0</v>
      </c>
      <c r="F24" s="100"/>
      <c r="G24" s="285"/>
      <c r="H24" s="286">
        <f>Table3[[#This Row],[% Allocable for the Administration of the Grant 
(Cap of 2% of Total Grant) (If applicable)]]*Table3[[#This Row],[Total Cost             ]]</f>
        <v>0</v>
      </c>
      <c r="I24" s="287"/>
      <c r="J24" s="288"/>
      <c r="K24" s="167"/>
      <c r="L24" s="596"/>
      <c r="M24" s="675"/>
      <c r="N24" s="582">
        <v>0</v>
      </c>
      <c r="O24" s="730"/>
      <c r="P24" s="585"/>
      <c r="Q24" s="585"/>
    </row>
    <row r="25" spans="1:17" ht="15" customHeight="1">
      <c r="A25" s="283"/>
      <c r="B25" s="284"/>
      <c r="C25" s="174"/>
      <c r="D25" s="218"/>
      <c r="E25" s="87">
        <f>Table3[[#This Row],[Unit Costs]]*Table3[[#This Row],[Number of Units]]</f>
        <v>0</v>
      </c>
      <c r="F25" s="293"/>
      <c r="G25" s="285"/>
      <c r="H25" s="286">
        <f>Table3[[#This Row],[% Allocable for the Administration of the Grant 
(Cap of 2% of Total Grant) (If applicable)]]*Table3[[#This Row],[Total Cost             ]]</f>
        <v>0</v>
      </c>
      <c r="I25" s="287"/>
      <c r="J25" s="288"/>
      <c r="K25" s="167"/>
      <c r="L25" s="596"/>
      <c r="M25" s="675"/>
      <c r="N25" s="582">
        <v>0</v>
      </c>
      <c r="O25" s="730"/>
      <c r="P25" s="585"/>
      <c r="Q25" s="585"/>
    </row>
    <row r="26" spans="1:17" ht="15" customHeight="1">
      <c r="A26" s="283"/>
      <c r="B26" s="289"/>
      <c r="C26" s="290"/>
      <c r="D26" s="291"/>
      <c r="E26" s="292">
        <f>Table3[[#This Row],[Unit Costs]]*Table3[[#This Row],[Number of Units]]</f>
        <v>0</v>
      </c>
      <c r="F26" s="293"/>
      <c r="G26" s="294"/>
      <c r="H26" s="162">
        <f>Table3[[#This Row],[% Allocable for the Administration of the Grant 
(Cap of 2% of Total Grant) (If applicable)]]*Table3[[#This Row],[Total Cost             ]]</f>
        <v>0</v>
      </c>
      <c r="I26" s="169"/>
      <c r="J26" s="238"/>
      <c r="K26" s="171"/>
      <c r="L26" s="596"/>
      <c r="M26" s="675"/>
      <c r="N26" s="582">
        <v>0</v>
      </c>
      <c r="O26" s="730"/>
      <c r="P26" s="585"/>
      <c r="Q26" s="585"/>
    </row>
    <row r="27" spans="1:17" ht="15" customHeight="1">
      <c r="A27" s="283"/>
      <c r="B27" s="284"/>
      <c r="C27" s="174"/>
      <c r="D27" s="218"/>
      <c r="E27" s="103">
        <f>Table3[[#This Row],[Unit Costs]]*Table3[[#This Row],[Number of Units]]</f>
        <v>0</v>
      </c>
      <c r="F27" s="293"/>
      <c r="G27" s="285"/>
      <c r="H27" s="286">
        <f>Table3[[#This Row],[% Allocable for the Administration of the Grant 
(Cap of 2% of Total Grant) (If applicable)]]*Table3[[#This Row],[Total Cost             ]]</f>
        <v>0</v>
      </c>
      <c r="I27" s="287"/>
      <c r="J27" s="288"/>
      <c r="K27" s="167"/>
      <c r="L27" s="591"/>
      <c r="M27" s="675"/>
      <c r="N27" s="582">
        <v>0</v>
      </c>
      <c r="O27" s="730"/>
      <c r="P27" s="585"/>
      <c r="Q27" s="585"/>
    </row>
    <row r="28" spans="1:17" ht="15" customHeight="1" thickBot="1">
      <c r="A28" s="296"/>
      <c r="B28" s="297"/>
      <c r="C28" s="174"/>
      <c r="D28" s="218"/>
      <c r="E28" s="298">
        <f>Table3[[#This Row],[Unit Costs]]*Table3[[#This Row],[Number of Units]]</f>
        <v>0</v>
      </c>
      <c r="F28" s="293"/>
      <c r="G28" s="299"/>
      <c r="H28" s="300">
        <f>Table3[[#This Row],[% Allocable for the Administration of the Grant 
(Cap of 2% of Total Grant) (If applicable)]]*Table3[[#This Row],[Total Cost             ]]</f>
        <v>0</v>
      </c>
      <c r="I28" s="301"/>
      <c r="J28" s="302"/>
      <c r="K28" s="181"/>
      <c r="L28" s="597"/>
      <c r="M28" s="675"/>
      <c r="N28" s="582">
        <v>0</v>
      </c>
      <c r="O28" s="730"/>
      <c r="P28" s="585"/>
      <c r="Q28" s="585"/>
    </row>
    <row r="29" spans="1:17" s="145" customFormat="1" ht="15" customHeight="1" thickBot="1">
      <c r="A29" s="303"/>
      <c r="B29" s="304"/>
      <c r="C29" s="305"/>
      <c r="D29" s="306"/>
      <c r="E29" s="307"/>
      <c r="F29" s="308"/>
      <c r="G29" s="309"/>
      <c r="H29" s="309"/>
      <c r="I29" s="309"/>
      <c r="J29" s="132"/>
      <c r="K29" s="132"/>
      <c r="L29" s="132"/>
    </row>
    <row r="30" spans="1:17" ht="30.75" thickBot="1">
      <c r="A30" s="782" t="s">
        <v>137</v>
      </c>
      <c r="B30" s="783"/>
      <c r="C30" s="783"/>
      <c r="D30" s="783"/>
      <c r="E30" s="121">
        <f>SUM(E9:E28)</f>
        <v>0</v>
      </c>
      <c r="F30" s="121">
        <f>SUMIF(F9:F28,"Yes",E9:E28)</f>
        <v>0</v>
      </c>
      <c r="G30" s="122" t="s">
        <v>77</v>
      </c>
      <c r="H30" s="121">
        <f>SUM(H9:H28)</f>
        <v>0</v>
      </c>
      <c r="I30" s="527"/>
      <c r="J30" s="527"/>
      <c r="K30" s="123"/>
      <c r="L30" s="123"/>
      <c r="M30" s="534"/>
      <c r="N30" s="721">
        <f>SUM(N9:N28)</f>
        <v>0</v>
      </c>
      <c r="O30" s="573"/>
    </row>
    <row r="31" spans="1:17" ht="15" customHeight="1" thickBot="1">
      <c r="A31" s="256"/>
      <c r="B31" s="256"/>
      <c r="C31" s="256"/>
      <c r="D31" s="310"/>
      <c r="E31" s="311"/>
      <c r="F31" s="311"/>
      <c r="G31" s="312"/>
      <c r="H31" s="312"/>
      <c r="I31" s="312"/>
      <c r="J31" s="256"/>
      <c r="K31" s="256"/>
    </row>
    <row r="32" spans="1:17" ht="45.2" customHeight="1" thickBot="1">
      <c r="A32" s="790" t="s">
        <v>39</v>
      </c>
      <c r="B32" s="790"/>
      <c r="C32" s="790"/>
      <c r="D32" s="790"/>
      <c r="E32" s="790"/>
      <c r="F32" s="790"/>
      <c r="G32" s="790"/>
      <c r="H32" s="790"/>
      <c r="I32" s="790"/>
      <c r="J32" s="790"/>
      <c r="K32" s="790"/>
      <c r="L32" s="790"/>
      <c r="M32" s="790"/>
      <c r="N32" s="790"/>
      <c r="O32" s="790"/>
      <c r="P32" s="790"/>
      <c r="Q32" s="790"/>
    </row>
    <row r="35" spans="5:6">
      <c r="E35" s="313"/>
      <c r="F35" s="309"/>
    </row>
  </sheetData>
  <sheetProtection formatCells="0" formatColumns="0" formatRows="0" insertRows="0" insertHyperlinks="0" deleteRows="0" sort="0" autoFilter="0"/>
  <protectedRanges>
    <protectedRange sqref="A32:D32" name="Range1_2"/>
  </protectedRanges>
  <mergeCells count="6">
    <mergeCell ref="A32:Q32"/>
    <mergeCell ref="A30:D30"/>
    <mergeCell ref="A1:C1"/>
    <mergeCell ref="A3:Q3"/>
    <mergeCell ref="M5:Q5"/>
    <mergeCell ref="A2:Q2"/>
  </mergeCells>
  <phoneticPr fontId="4" type="noConversion"/>
  <conditionalFormatting sqref="N9:N28 P9:Q28">
    <cfRule type="expression" dxfId="280" priority="6">
      <formula>$H10="no"</formula>
    </cfRule>
    <cfRule type="expression" dxfId="279" priority="7">
      <formula>$H10="tbd"</formula>
    </cfRule>
  </conditionalFormatting>
  <conditionalFormatting sqref="N30">
    <cfRule type="expression" dxfId="278" priority="5">
      <formula>$I31="no"</formula>
    </cfRule>
  </conditionalFormatting>
  <conditionalFormatting sqref="O9:O28">
    <cfRule type="expression" dxfId="277" priority="1">
      <formula>#REF!="no"</formula>
    </cfRule>
    <cfRule type="expression" dxfId="276" priority="2">
      <formula>#REF!="tbd"</formula>
    </cfRule>
    <cfRule type="expression" dxfId="275" priority="3">
      <formula>$H10="no"</formula>
    </cfRule>
    <cfRule type="expression" dxfId="274" priority="4">
      <formula>$H10="tbd"</formula>
    </cfRule>
  </conditionalFormatting>
  <conditionalFormatting sqref="O8:Q8">
    <cfRule type="expression" dxfId="273" priority="8">
      <formula>#REF!="no"</formula>
    </cfRule>
    <cfRule type="expression" dxfId="272" priority="9">
      <formula>#REF!="tbd"</formula>
    </cfRule>
  </conditionalFormatting>
  <dataValidations count="4">
    <dataValidation type="list" allowBlank="1" showInputMessage="1" showErrorMessage="1" sqref="F27 F7:F25" xr:uid="{45A90B65-4CDB-4C1D-B72D-8FB85DB52398}">
      <formula1>"Yes, No"</formula1>
    </dataValidation>
    <dataValidation type="list" allowBlank="1" showInputMessage="1" showErrorMessage="1" sqref="M7:M28" xr:uid="{0FCBF2BE-E969-4A75-BBC5-B4621A5FBE97}">
      <formula1>"Yes,No"</formula1>
    </dataValidation>
    <dataValidation type="list" allowBlank="1" showInputMessage="1" showErrorMessage="1" sqref="P7:P28" xr:uid="{3C78B099-DB22-41A2-8EB6-797CD8F0EB2E}">
      <formula1>"State,Local,Other"</formula1>
    </dataValidation>
    <dataValidation type="list" allowBlank="1" showInputMessage="1" showErrorMessage="1" sqref="O9:O28" xr:uid="{E326B178-A8A2-4C74-9117-90CE99DD2A34}">
      <formula1>"Cash,In Kind,Combination of both Cash &amp; In Kind (explanation is provided under Additional Explanation),TBD"</formula1>
    </dataValidation>
  </dataValidations>
  <printOptions horizontalCentered="1"/>
  <pageMargins left="0.5" right="0.5" top="0.25" bottom="0.25" header="0.5" footer="0.5"/>
  <pageSetup scale="53" orientation="landscape" horizontalDpi="300" verticalDpi="300" r:id="rId1"/>
  <headerFooter alignWithMargins="0"/>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38ECC-C3F9-4CD5-8172-B3EB34F4D712}">
  <sheetPr codeName="Sheet7">
    <tabColor theme="0"/>
    <pageSetUpPr fitToPage="1"/>
  </sheetPr>
  <dimension ref="A1:Q36"/>
  <sheetViews>
    <sheetView showGridLines="0" zoomScale="80" zoomScaleNormal="80" workbookViewId="0">
      <selection activeCell="A4" sqref="A4"/>
    </sheetView>
  </sheetViews>
  <sheetFormatPr defaultColWidth="9.42578125" defaultRowHeight="13.5"/>
  <cols>
    <col min="1" max="1" width="30.7109375" style="132" customWidth="1"/>
    <col min="2" max="3" width="17.7109375" style="132" customWidth="1"/>
    <col min="4" max="4" width="17.7109375" style="183" customWidth="1"/>
    <col min="5" max="6" width="17.7109375" style="307" customWidth="1"/>
    <col min="7" max="9" width="17.7109375" style="309" customWidth="1"/>
    <col min="10" max="11" width="50.7109375" style="132" customWidth="1"/>
    <col min="12" max="12" width="42.7109375" style="132" customWidth="1"/>
    <col min="13" max="17" width="17.7109375" style="132" customWidth="1"/>
    <col min="18" max="16384" width="9.42578125" style="132"/>
  </cols>
  <sheetData>
    <row r="1" spans="1:17" s="259" customFormat="1" ht="12.75" customHeight="1">
      <c r="A1" s="792"/>
      <c r="B1" s="792"/>
      <c r="C1" s="792"/>
      <c r="D1" s="257"/>
      <c r="E1" s="257"/>
      <c r="F1" s="257"/>
      <c r="G1" s="740"/>
      <c r="H1" s="740"/>
      <c r="I1" s="740"/>
      <c r="J1" s="258"/>
      <c r="K1" s="258"/>
      <c r="L1" s="258"/>
    </row>
    <row r="2" spans="1:17" s="260" customFormat="1" ht="24.6" customHeight="1" thickBot="1">
      <c r="A2" s="786" t="s">
        <v>138</v>
      </c>
      <c r="B2" s="786"/>
      <c r="C2" s="786"/>
      <c r="D2" s="786"/>
      <c r="E2" s="786"/>
      <c r="F2" s="786"/>
      <c r="G2" s="786"/>
      <c r="H2" s="786"/>
      <c r="I2" s="786"/>
      <c r="J2" s="786"/>
      <c r="K2" s="786"/>
      <c r="L2" s="786"/>
      <c r="M2" s="786"/>
      <c r="N2" s="786"/>
      <c r="O2" s="786"/>
      <c r="P2" s="786"/>
      <c r="Q2" s="786"/>
    </row>
    <row r="3" spans="1:17" ht="234.6" customHeight="1" thickBot="1">
      <c r="A3" s="787" t="s">
        <v>139</v>
      </c>
      <c r="B3" s="788"/>
      <c r="C3" s="788"/>
      <c r="D3" s="788"/>
      <c r="E3" s="788"/>
      <c r="F3" s="788"/>
      <c r="G3" s="788"/>
      <c r="H3" s="788"/>
      <c r="I3" s="788"/>
      <c r="J3" s="788"/>
      <c r="K3" s="788"/>
      <c r="L3" s="788"/>
      <c r="M3" s="788"/>
      <c r="N3" s="788"/>
      <c r="O3" s="788"/>
      <c r="P3" s="788"/>
      <c r="Q3" s="789"/>
    </row>
    <row r="4" spans="1:17" ht="12" customHeight="1" thickBot="1">
      <c r="A4" s="535"/>
      <c r="B4" s="535"/>
      <c r="C4" s="535"/>
      <c r="D4" s="535"/>
      <c r="E4" s="535"/>
      <c r="F4" s="535"/>
      <c r="G4" s="535"/>
      <c r="H4" s="535"/>
      <c r="I4" s="535"/>
      <c r="J4" s="535"/>
      <c r="K4" s="535"/>
      <c r="L4" s="535"/>
      <c r="M4" s="535"/>
      <c r="N4" s="535"/>
      <c r="O4" s="535"/>
      <c r="P4" s="535"/>
      <c r="Q4" s="535"/>
    </row>
    <row r="5" spans="1:17" ht="15.75" thickBot="1">
      <c r="A5" s="134"/>
      <c r="B5" s="134"/>
      <c r="C5" s="135"/>
      <c r="D5" s="136"/>
      <c r="E5" s="261"/>
      <c r="F5" s="261"/>
      <c r="G5" s="262"/>
      <c r="H5" s="262"/>
      <c r="I5" s="262"/>
      <c r="J5" s="134"/>
      <c r="K5" s="134"/>
      <c r="L5" s="134"/>
      <c r="M5" s="779" t="s">
        <v>140</v>
      </c>
      <c r="N5" s="780"/>
      <c r="O5" s="780"/>
      <c r="P5" s="780"/>
      <c r="Q5" s="781"/>
    </row>
    <row r="6" spans="1:17" s="145" customFormat="1" ht="100.15" customHeight="1" thickBot="1">
      <c r="A6" s="314" t="s">
        <v>81</v>
      </c>
      <c r="B6" s="314" t="s">
        <v>82</v>
      </c>
      <c r="C6" s="315" t="s">
        <v>83</v>
      </c>
      <c r="D6" s="316" t="s">
        <v>103</v>
      </c>
      <c r="E6" s="62" t="s">
        <v>104</v>
      </c>
      <c r="F6" s="193" t="s">
        <v>86</v>
      </c>
      <c r="G6" s="317" t="s">
        <v>87</v>
      </c>
      <c r="H6" s="318" t="s">
        <v>88</v>
      </c>
      <c r="I6" s="319" t="s">
        <v>56</v>
      </c>
      <c r="J6" s="320" t="s">
        <v>57</v>
      </c>
      <c r="K6" s="321" t="s">
        <v>89</v>
      </c>
      <c r="L6" s="322" t="s">
        <v>59</v>
      </c>
      <c r="M6" s="553" t="s">
        <v>60</v>
      </c>
      <c r="N6" s="552" t="s">
        <v>61</v>
      </c>
      <c r="O6" s="552" t="s">
        <v>62</v>
      </c>
      <c r="P6" s="552" t="s">
        <v>63</v>
      </c>
      <c r="Q6" s="554" t="s">
        <v>64</v>
      </c>
    </row>
    <row r="7" spans="1:17" s="145" customFormat="1" ht="196.35" customHeight="1">
      <c r="A7" s="198" t="s">
        <v>141</v>
      </c>
      <c r="B7" s="265" t="s">
        <v>107</v>
      </c>
      <c r="C7" s="266">
        <v>40000</v>
      </c>
      <c r="D7" s="267">
        <v>13</v>
      </c>
      <c r="E7" s="266">
        <f>Table32[[#This Row],[Unit Costs]]*Table32[[#This Row],[Number of Units]]</f>
        <v>520000</v>
      </c>
      <c r="F7" s="202" t="s">
        <v>71</v>
      </c>
      <c r="G7" s="268">
        <v>0</v>
      </c>
      <c r="H7" s="323">
        <f>Table32[[#This Row],[% Allocable for the Administration of the Grant 
(Cap of 2% of Total Grant) (If applicable)]]*Table32[[#This Row],[Total Cost             ]]</f>
        <v>0</v>
      </c>
      <c r="I7" s="324" t="s">
        <v>142</v>
      </c>
      <c r="J7" s="325" t="s">
        <v>143</v>
      </c>
      <c r="K7" s="205" t="s">
        <v>144</v>
      </c>
      <c r="L7" s="271" t="s">
        <v>145</v>
      </c>
      <c r="M7" s="592" t="s">
        <v>71</v>
      </c>
      <c r="N7" s="718">
        <v>0</v>
      </c>
      <c r="O7" s="679"/>
      <c r="P7" s="679"/>
      <c r="Q7" s="593"/>
    </row>
    <row r="8" spans="1:17" s="145" customFormat="1" ht="175.9" customHeight="1" thickBot="1">
      <c r="A8" s="326" t="s">
        <v>146</v>
      </c>
      <c r="B8" s="273" t="s">
        <v>91</v>
      </c>
      <c r="C8" s="74">
        <v>125</v>
      </c>
      <c r="D8" s="156">
        <v>1500</v>
      </c>
      <c r="E8" s="74">
        <f>Table32[[#This Row],[Unit Costs]]*Table32[[#This Row],[Number of Units]]</f>
        <v>187500</v>
      </c>
      <c r="F8" s="74" t="s">
        <v>71</v>
      </c>
      <c r="G8" s="274">
        <v>0</v>
      </c>
      <c r="H8" s="327">
        <f>Table32[[#This Row],[% Allocable for the Administration of the Grant 
(Cap of 2% of Total Grant) (If applicable)]]*Table32[[#This Row],[Total Cost             ]]</f>
        <v>0</v>
      </c>
      <c r="I8" s="328" t="s">
        <v>142</v>
      </c>
      <c r="J8" s="158" t="s">
        <v>147</v>
      </c>
      <c r="K8" s="158" t="s">
        <v>148</v>
      </c>
      <c r="L8" s="275"/>
      <c r="M8" s="594" t="s">
        <v>71</v>
      </c>
      <c r="N8" s="74">
        <v>0</v>
      </c>
      <c r="O8" s="680"/>
      <c r="P8" s="680"/>
      <c r="Q8" s="680"/>
    </row>
    <row r="9" spans="1:17" ht="15" customHeight="1">
      <c r="A9" s="329"/>
      <c r="B9" s="330"/>
      <c r="C9" s="331"/>
      <c r="D9" s="218"/>
      <c r="E9" s="86">
        <f>Table32[[#This Row],[Unit Costs]]*Table32[[#This Row],[Number of Units]]</f>
        <v>0</v>
      </c>
      <c r="F9" s="85"/>
      <c r="G9" s="332"/>
      <c r="H9" s="333">
        <f>Table32[[#This Row],[% Allocable for the Administration of the Grant 
(Cap of 2% of Total Grant) (If applicable)]]*Table32[[#This Row],[Total Cost             ]]</f>
        <v>0</v>
      </c>
      <c r="I9" s="334"/>
      <c r="J9" s="335"/>
      <c r="K9" s="329"/>
      <c r="L9" s="595"/>
      <c r="M9" s="677"/>
      <c r="N9" s="584">
        <v>0</v>
      </c>
      <c r="O9" s="730"/>
      <c r="P9" s="588"/>
      <c r="Q9" s="588"/>
    </row>
    <row r="10" spans="1:17" ht="15" customHeight="1">
      <c r="A10" s="171"/>
      <c r="B10" s="214"/>
      <c r="C10" s="336"/>
      <c r="D10" s="161"/>
      <c r="E10" s="103">
        <f>Table32[[#This Row],[Unit Costs]]*Table32[[#This Row],[Number of Units]]</f>
        <v>0</v>
      </c>
      <c r="F10" s="98"/>
      <c r="G10" s="337"/>
      <c r="H10" s="338">
        <f>Table32[[#This Row],[% Allocable for the Administration of the Grant 
(Cap of 2% of Total Grant) (If applicable)]]*Table32[[#This Row],[Total Cost             ]]</f>
        <v>0</v>
      </c>
      <c r="I10" s="339"/>
      <c r="J10" s="238"/>
      <c r="K10" s="171"/>
      <c r="L10" s="591"/>
      <c r="M10" s="675"/>
      <c r="N10" s="582">
        <v>0</v>
      </c>
      <c r="O10" s="730"/>
      <c r="P10" s="585"/>
      <c r="Q10" s="585"/>
    </row>
    <row r="11" spans="1:17" ht="15" customHeight="1">
      <c r="A11" s="171"/>
      <c r="B11" s="214"/>
      <c r="C11" s="336"/>
      <c r="D11" s="161"/>
      <c r="E11" s="103">
        <f>Table32[[#This Row],[Unit Costs]]*Table32[[#This Row],[Number of Units]]</f>
        <v>0</v>
      </c>
      <c r="F11" s="98"/>
      <c r="G11" s="337"/>
      <c r="H11" s="338">
        <f>Table32[[#This Row],[% Allocable for the Administration of the Grant 
(Cap of 2% of Total Grant) (If applicable)]]*Table32[[#This Row],[Total Cost             ]]</f>
        <v>0</v>
      </c>
      <c r="I11" s="339"/>
      <c r="J11" s="238"/>
      <c r="K11" s="171"/>
      <c r="L11" s="591"/>
      <c r="M11" s="675"/>
      <c r="N11" s="582">
        <v>0</v>
      </c>
      <c r="O11" s="730"/>
      <c r="P11" s="585"/>
      <c r="Q11" s="585"/>
    </row>
    <row r="12" spans="1:17" ht="15" customHeight="1">
      <c r="A12" s="83"/>
      <c r="B12" s="214"/>
      <c r="C12" s="336"/>
      <c r="D12" s="161"/>
      <c r="E12" s="87">
        <f>Table32[[#This Row],[Unit Costs]]*Table32[[#This Row],[Number of Units]]</f>
        <v>0</v>
      </c>
      <c r="F12" s="340"/>
      <c r="G12" s="341"/>
      <c r="H12" s="342">
        <f>Table32[[#This Row],[% Allocable for the Administration of the Grant 
(Cap of 2% of Total Grant) (If applicable)]]*Table32[[#This Row],[Total Cost             ]]</f>
        <v>0</v>
      </c>
      <c r="I12" s="343"/>
      <c r="J12" s="302"/>
      <c r="K12" s="167"/>
      <c r="L12" s="596"/>
      <c r="M12" s="675"/>
      <c r="N12" s="582">
        <v>0</v>
      </c>
      <c r="O12" s="730"/>
      <c r="P12" s="585"/>
      <c r="Q12" s="585"/>
    </row>
    <row r="13" spans="1:17" ht="15" customHeight="1">
      <c r="A13" s="171"/>
      <c r="B13" s="214"/>
      <c r="C13" s="336"/>
      <c r="D13" s="161"/>
      <c r="E13" s="103">
        <f>Table32[[#This Row],[Unit Costs]]*Table32[[#This Row],[Number of Units]]</f>
        <v>0</v>
      </c>
      <c r="F13" s="98"/>
      <c r="G13" s="337"/>
      <c r="H13" s="338">
        <f>Table32[[#This Row],[% Allocable for the Administration of the Grant 
(Cap of 2% of Total Grant) (If applicable)]]*Table32[[#This Row],[Total Cost             ]]</f>
        <v>0</v>
      </c>
      <c r="I13" s="339"/>
      <c r="J13" s="238"/>
      <c r="K13" s="171"/>
      <c r="L13" s="591"/>
      <c r="M13" s="675"/>
      <c r="N13" s="582">
        <v>0</v>
      </c>
      <c r="O13" s="730"/>
      <c r="P13" s="585"/>
      <c r="Q13" s="585"/>
    </row>
    <row r="14" spans="1:17" ht="15" customHeight="1">
      <c r="A14" s="171"/>
      <c r="B14" s="214"/>
      <c r="C14" s="336"/>
      <c r="D14" s="161"/>
      <c r="E14" s="103">
        <f>Table32[[#This Row],[Unit Costs]]*Table32[[#This Row],[Number of Units]]</f>
        <v>0</v>
      </c>
      <c r="F14" s="98"/>
      <c r="G14" s="337"/>
      <c r="H14" s="338">
        <f>Table32[[#This Row],[% Allocable for the Administration of the Grant 
(Cap of 2% of Total Grant) (If applicable)]]*Table32[[#This Row],[Total Cost             ]]</f>
        <v>0</v>
      </c>
      <c r="I14" s="339"/>
      <c r="J14" s="238"/>
      <c r="K14" s="171"/>
      <c r="L14" s="591"/>
      <c r="M14" s="675"/>
      <c r="N14" s="582">
        <v>0</v>
      </c>
      <c r="O14" s="730"/>
      <c r="P14" s="585"/>
      <c r="Q14" s="585"/>
    </row>
    <row r="15" spans="1:17" ht="15" customHeight="1">
      <c r="A15" s="171"/>
      <c r="B15" s="214"/>
      <c r="C15" s="336"/>
      <c r="D15" s="161"/>
      <c r="E15" s="103">
        <f>Table32[[#This Row],[Unit Costs]]*Table32[[#This Row],[Number of Units]]</f>
        <v>0</v>
      </c>
      <c r="F15" s="98"/>
      <c r="G15" s="337"/>
      <c r="H15" s="338">
        <f>Table32[[#This Row],[% Allocable for the Administration of the Grant 
(Cap of 2% of Total Grant) (If applicable)]]*Table32[[#This Row],[Total Cost             ]]</f>
        <v>0</v>
      </c>
      <c r="I15" s="339"/>
      <c r="J15" s="238"/>
      <c r="K15" s="171"/>
      <c r="L15" s="591"/>
      <c r="M15" s="675"/>
      <c r="N15" s="582">
        <v>0</v>
      </c>
      <c r="O15" s="730"/>
      <c r="P15" s="585"/>
      <c r="Q15" s="585"/>
    </row>
    <row r="16" spans="1:17" ht="15" customHeight="1">
      <c r="A16" s="171"/>
      <c r="B16" s="214"/>
      <c r="C16" s="336"/>
      <c r="D16" s="161"/>
      <c r="E16" s="162">
        <f>Table32[[#This Row],[Unit Costs]]*Table32[[#This Row],[Number of Units]]</f>
        <v>0</v>
      </c>
      <c r="F16" s="344"/>
      <c r="G16" s="337"/>
      <c r="H16" s="338">
        <f>Table32[[#This Row],[% Allocable for the Administration of the Grant 
(Cap of 2% of Total Grant) (If applicable)]]*Table32[[#This Row],[Total Cost             ]]</f>
        <v>0</v>
      </c>
      <c r="I16" s="339"/>
      <c r="J16" s="238"/>
      <c r="K16" s="171"/>
      <c r="L16" s="591"/>
      <c r="M16" s="675"/>
      <c r="N16" s="582">
        <v>0</v>
      </c>
      <c r="O16" s="730"/>
      <c r="P16" s="585"/>
      <c r="Q16" s="585"/>
    </row>
    <row r="17" spans="1:17" ht="15" customHeight="1">
      <c r="A17" s="171"/>
      <c r="B17" s="214"/>
      <c r="C17" s="336"/>
      <c r="D17" s="161"/>
      <c r="E17" s="162">
        <f>Table32[[#This Row],[Unit Costs]]*Table32[[#This Row],[Number of Units]]</f>
        <v>0</v>
      </c>
      <c r="F17" s="344"/>
      <c r="G17" s="337"/>
      <c r="H17" s="338">
        <f>Table32[[#This Row],[% Allocable for the Administration of the Grant 
(Cap of 2% of Total Grant) (If applicable)]]*Table32[[#This Row],[Total Cost             ]]</f>
        <v>0</v>
      </c>
      <c r="I17" s="339"/>
      <c r="J17" s="238"/>
      <c r="K17" s="171"/>
      <c r="L17" s="591"/>
      <c r="M17" s="675"/>
      <c r="N17" s="582">
        <v>0</v>
      </c>
      <c r="O17" s="730"/>
      <c r="P17" s="585"/>
      <c r="Q17" s="585"/>
    </row>
    <row r="18" spans="1:17" ht="15" customHeight="1">
      <c r="A18" s="171"/>
      <c r="B18" s="214"/>
      <c r="C18" s="336"/>
      <c r="D18" s="161"/>
      <c r="E18" s="162">
        <f>Table32[[#This Row],[Unit Costs]]*Table32[[#This Row],[Number of Units]]</f>
        <v>0</v>
      </c>
      <c r="F18" s="344"/>
      <c r="G18" s="337"/>
      <c r="H18" s="338">
        <f>Table32[[#This Row],[% Allocable for the Administration of the Grant 
(Cap of 2% of Total Grant) (If applicable)]]*Table32[[#This Row],[Total Cost             ]]</f>
        <v>0</v>
      </c>
      <c r="I18" s="339"/>
      <c r="J18" s="238"/>
      <c r="K18" s="171"/>
      <c r="L18" s="591"/>
      <c r="M18" s="675"/>
      <c r="N18" s="582">
        <v>0</v>
      </c>
      <c r="O18" s="730"/>
      <c r="P18" s="585"/>
      <c r="Q18" s="585"/>
    </row>
    <row r="19" spans="1:17" ht="15" customHeight="1">
      <c r="A19" s="345"/>
      <c r="B19" s="214"/>
      <c r="C19" s="336"/>
      <c r="D19" s="161"/>
      <c r="E19" s="103">
        <f>Table32[[#This Row],[Unit Costs]]*Table32[[#This Row],[Number of Units]]</f>
        <v>0</v>
      </c>
      <c r="F19" s="98"/>
      <c r="G19" s="346"/>
      <c r="H19" s="347">
        <f>Table32[[#This Row],[% Allocable for the Administration of the Grant 
(Cap of 2% of Total Grant) (If applicable)]]*Table32[[#This Row],[Total Cost             ]]</f>
        <v>0</v>
      </c>
      <c r="I19" s="348"/>
      <c r="J19" s="349"/>
      <c r="K19" s="171"/>
      <c r="L19" s="591"/>
      <c r="M19" s="675"/>
      <c r="N19" s="582">
        <v>0</v>
      </c>
      <c r="O19" s="730"/>
      <c r="P19" s="585"/>
      <c r="Q19" s="585"/>
    </row>
    <row r="20" spans="1:17" ht="15" customHeight="1">
      <c r="A20" s="171"/>
      <c r="B20" s="214"/>
      <c r="C20" s="336"/>
      <c r="D20" s="161"/>
      <c r="E20" s="103">
        <f>Table32[[#This Row],[Unit Costs]]*Table32[[#This Row],[Number of Units]]</f>
        <v>0</v>
      </c>
      <c r="F20" s="98"/>
      <c r="G20" s="337"/>
      <c r="H20" s="338">
        <f>Table32[[#This Row],[% Allocable for the Administration of the Grant 
(Cap of 2% of Total Grant) (If applicable)]]*Table32[[#This Row],[Total Cost             ]]</f>
        <v>0</v>
      </c>
      <c r="I20" s="339"/>
      <c r="J20" s="238"/>
      <c r="K20" s="171"/>
      <c r="L20" s="591"/>
      <c r="M20" s="675"/>
      <c r="N20" s="582">
        <v>0</v>
      </c>
      <c r="O20" s="730"/>
      <c r="P20" s="585"/>
      <c r="Q20" s="585"/>
    </row>
    <row r="21" spans="1:17" ht="15" customHeight="1">
      <c r="A21" s="171"/>
      <c r="B21" s="214"/>
      <c r="C21" s="336"/>
      <c r="D21" s="161"/>
      <c r="E21" s="103">
        <f>Table32[[#This Row],[Unit Costs]]*Table32[[#This Row],[Number of Units]]</f>
        <v>0</v>
      </c>
      <c r="F21" s="98"/>
      <c r="G21" s="337"/>
      <c r="H21" s="338">
        <f>Table32[[#This Row],[% Allocable for the Administration of the Grant 
(Cap of 2% of Total Grant) (If applicable)]]*Table32[[#This Row],[Total Cost             ]]</f>
        <v>0</v>
      </c>
      <c r="I21" s="339"/>
      <c r="J21" s="238"/>
      <c r="K21" s="171"/>
      <c r="L21" s="591"/>
      <c r="M21" s="675"/>
      <c r="N21" s="582">
        <v>0</v>
      </c>
      <c r="O21" s="730"/>
      <c r="P21" s="585"/>
      <c r="Q21" s="585"/>
    </row>
    <row r="22" spans="1:17" ht="15" customHeight="1">
      <c r="A22" s="171"/>
      <c r="B22" s="214"/>
      <c r="C22" s="336"/>
      <c r="D22" s="161"/>
      <c r="E22" s="162">
        <f>Table32[[#This Row],[Unit Costs]]*Table32[[#This Row],[Number of Units]]</f>
        <v>0</v>
      </c>
      <c r="F22" s="344"/>
      <c r="G22" s="337"/>
      <c r="H22" s="338">
        <f>Table32[[#This Row],[% Allocable for the Administration of the Grant 
(Cap of 2% of Total Grant) (If applicable)]]*Table32[[#This Row],[Total Cost             ]]</f>
        <v>0</v>
      </c>
      <c r="I22" s="339"/>
      <c r="J22" s="238"/>
      <c r="K22" s="171"/>
      <c r="L22" s="591"/>
      <c r="M22" s="675"/>
      <c r="N22" s="582">
        <v>0</v>
      </c>
      <c r="O22" s="730"/>
      <c r="P22" s="585"/>
      <c r="Q22" s="585"/>
    </row>
    <row r="23" spans="1:17" ht="15" customHeight="1">
      <c r="A23" s="171"/>
      <c r="B23" s="214"/>
      <c r="C23" s="336"/>
      <c r="D23" s="161"/>
      <c r="E23" s="103">
        <f>Table32[[#This Row],[Unit Costs]]*Table32[[#This Row],[Number of Units]]</f>
        <v>0</v>
      </c>
      <c r="F23" s="98"/>
      <c r="G23" s="337"/>
      <c r="H23" s="338">
        <f>Table32[[#This Row],[% Allocable for the Administration of the Grant 
(Cap of 2% of Total Grant) (If applicable)]]*Table32[[#This Row],[Total Cost             ]]</f>
        <v>0</v>
      </c>
      <c r="I23" s="339"/>
      <c r="J23" s="238"/>
      <c r="K23" s="171"/>
      <c r="L23" s="591"/>
      <c r="M23" s="675"/>
      <c r="N23" s="582">
        <v>0</v>
      </c>
      <c r="O23" s="730"/>
      <c r="P23" s="585"/>
      <c r="Q23" s="585"/>
    </row>
    <row r="24" spans="1:17" ht="15" customHeight="1">
      <c r="A24" s="171"/>
      <c r="B24" s="214"/>
      <c r="C24" s="336"/>
      <c r="D24" s="161"/>
      <c r="E24" s="103">
        <f>Table32[[#This Row],[Unit Costs]]*Table32[[#This Row],[Number of Units]]</f>
        <v>0</v>
      </c>
      <c r="F24" s="98"/>
      <c r="G24" s="337"/>
      <c r="H24" s="338">
        <f>Table32[[#This Row],[% Allocable for the Administration of the Grant 
(Cap of 2% of Total Grant) (If applicable)]]*Table32[[#This Row],[Total Cost             ]]</f>
        <v>0</v>
      </c>
      <c r="I24" s="339"/>
      <c r="J24" s="238"/>
      <c r="K24" s="171"/>
      <c r="L24" s="591"/>
      <c r="M24" s="675"/>
      <c r="N24" s="582">
        <v>0</v>
      </c>
      <c r="O24" s="730"/>
      <c r="P24" s="585"/>
      <c r="Q24" s="585"/>
    </row>
    <row r="25" spans="1:17" ht="15" customHeight="1">
      <c r="A25" s="171"/>
      <c r="B25" s="214"/>
      <c r="C25" s="336"/>
      <c r="D25" s="161"/>
      <c r="E25" s="162">
        <f>Table32[[#This Row],[Unit Costs]]*Table32[[#This Row],[Number of Units]]</f>
        <v>0</v>
      </c>
      <c r="F25" s="98"/>
      <c r="G25" s="337"/>
      <c r="H25" s="338">
        <f>Table32[[#This Row],[% Allocable for the Administration of the Grant 
(Cap of 2% of Total Grant) (If applicable)]]*Table32[[#This Row],[Total Cost             ]]</f>
        <v>0</v>
      </c>
      <c r="I25" s="339"/>
      <c r="J25" s="238"/>
      <c r="K25" s="171"/>
      <c r="L25" s="591"/>
      <c r="M25" s="675"/>
      <c r="N25" s="582">
        <v>0</v>
      </c>
      <c r="O25" s="730"/>
      <c r="P25" s="585"/>
      <c r="Q25" s="585"/>
    </row>
    <row r="26" spans="1:17" ht="15" customHeight="1">
      <c r="A26" s="171"/>
      <c r="B26" s="214"/>
      <c r="C26" s="336"/>
      <c r="D26" s="161"/>
      <c r="E26" s="162">
        <f>Table32[[#This Row],[Unit Costs]]*Table32[[#This Row],[Number of Units]]</f>
        <v>0</v>
      </c>
      <c r="F26" s="344"/>
      <c r="G26" s="337"/>
      <c r="H26" s="338">
        <f>Table32[[#This Row],[% Allocable for the Administration of the Grant 
(Cap of 2% of Total Grant) (If applicable)]]*Table32[[#This Row],[Total Cost             ]]</f>
        <v>0</v>
      </c>
      <c r="I26" s="339"/>
      <c r="J26" s="238"/>
      <c r="K26" s="171"/>
      <c r="L26" s="591"/>
      <c r="M26" s="675"/>
      <c r="N26" s="582">
        <v>0</v>
      </c>
      <c r="O26" s="730"/>
      <c r="P26" s="585"/>
      <c r="Q26" s="585"/>
    </row>
    <row r="27" spans="1:17" ht="15" customHeight="1">
      <c r="A27" s="171"/>
      <c r="B27" s="214"/>
      <c r="C27" s="336"/>
      <c r="D27" s="161"/>
      <c r="E27" s="162">
        <f>Table32[[#This Row],[Unit Costs]]*Table32[[#This Row],[Number of Units]]</f>
        <v>0</v>
      </c>
      <c r="F27" s="98"/>
      <c r="G27" s="337"/>
      <c r="H27" s="338">
        <f>Table32[[#This Row],[% Allocable for the Administration of the Grant 
(Cap of 2% of Total Grant) (If applicable)]]*Table32[[#This Row],[Total Cost             ]]</f>
        <v>0</v>
      </c>
      <c r="I27" s="339"/>
      <c r="J27" s="238"/>
      <c r="K27" s="171"/>
      <c r="L27" s="591"/>
      <c r="M27" s="675"/>
      <c r="N27" s="582">
        <v>0</v>
      </c>
      <c r="O27" s="730"/>
      <c r="P27" s="585"/>
      <c r="Q27" s="585"/>
    </row>
    <row r="28" spans="1:17" ht="15" customHeight="1">
      <c r="A28" s="171"/>
      <c r="B28" s="214"/>
      <c r="C28" s="336"/>
      <c r="D28" s="161"/>
      <c r="E28" s="103">
        <f>Table32[[#This Row],[Unit Costs]]*Table32[[#This Row],[Number of Units]]</f>
        <v>0</v>
      </c>
      <c r="F28" s="98"/>
      <c r="G28" s="337"/>
      <c r="H28" s="338">
        <f>Table32[[#This Row],[% Allocable for the Administration of the Grant 
(Cap of 2% of Total Grant) (If applicable)]]*Table32[[#This Row],[Total Cost             ]]</f>
        <v>0</v>
      </c>
      <c r="I28" s="339"/>
      <c r="J28" s="238"/>
      <c r="K28" s="171"/>
      <c r="L28" s="591"/>
      <c r="M28" s="675"/>
      <c r="N28" s="582">
        <v>0</v>
      </c>
      <c r="O28" s="730"/>
      <c r="P28" s="585"/>
      <c r="Q28" s="585"/>
    </row>
    <row r="29" spans="1:17" ht="15" customHeight="1" thickBot="1">
      <c r="A29" s="350"/>
      <c r="B29" s="351"/>
      <c r="C29" s="352"/>
      <c r="D29" s="353"/>
      <c r="E29" s="354"/>
      <c r="F29" s="249"/>
      <c r="G29" s="355"/>
      <c r="H29" s="355"/>
      <c r="I29" s="355"/>
      <c r="J29" s="350"/>
      <c r="K29" s="350"/>
    </row>
    <row r="30" spans="1:17" s="145" customFormat="1" ht="45.2" customHeight="1" thickBot="1">
      <c r="A30" s="782" t="s">
        <v>149</v>
      </c>
      <c r="B30" s="783"/>
      <c r="C30" s="783"/>
      <c r="D30" s="784"/>
      <c r="E30" s="529">
        <f>SUM(E9:E28)</f>
        <v>0</v>
      </c>
      <c r="F30" s="530">
        <f>SUMIF(F9:F28,"Yes",E9:E28)</f>
        <v>0</v>
      </c>
      <c r="G30" s="528" t="s">
        <v>77</v>
      </c>
      <c r="H30" s="530">
        <f>SUM(H9:H28)</f>
        <v>0</v>
      </c>
      <c r="I30" s="527"/>
      <c r="J30" s="527"/>
      <c r="K30" s="123"/>
      <c r="L30" s="123"/>
      <c r="M30" s="722"/>
      <c r="N30" s="723">
        <f>SUM(N9:N28)</f>
        <v>0</v>
      </c>
    </row>
    <row r="31" spans="1:17" ht="15" customHeight="1" thickBot="1">
      <c r="A31" s="256"/>
      <c r="B31" s="256"/>
      <c r="C31" s="256"/>
      <c r="D31" s="310"/>
      <c r="E31" s="311"/>
      <c r="F31" s="311"/>
    </row>
    <row r="32" spans="1:17" ht="45.2" customHeight="1" thickBot="1">
      <c r="A32" s="790" t="s">
        <v>39</v>
      </c>
      <c r="B32" s="790"/>
      <c r="C32" s="790"/>
      <c r="D32" s="790"/>
      <c r="E32" s="790"/>
      <c r="F32" s="790"/>
      <c r="G32" s="790"/>
      <c r="H32" s="790"/>
      <c r="I32" s="790"/>
      <c r="J32" s="790"/>
      <c r="K32" s="790"/>
      <c r="L32" s="790"/>
      <c r="M32" s="790"/>
      <c r="N32" s="790"/>
      <c r="O32" s="790"/>
      <c r="P32" s="790"/>
      <c r="Q32" s="790"/>
    </row>
    <row r="36" spans="5:6">
      <c r="E36" s="313"/>
      <c r="F36" s="313"/>
    </row>
  </sheetData>
  <sheetProtection formatCells="0" formatColumns="0" formatRows="0" insertRows="0" insertHyperlinks="0" deleteRows="0" sort="0" autoFilter="0"/>
  <protectedRanges>
    <protectedRange sqref="A32:D32" name="Range1_2"/>
  </protectedRanges>
  <mergeCells count="6">
    <mergeCell ref="A32:Q32"/>
    <mergeCell ref="A30:D30"/>
    <mergeCell ref="A1:C1"/>
    <mergeCell ref="A3:Q3"/>
    <mergeCell ref="M5:Q5"/>
    <mergeCell ref="A2:Q2"/>
  </mergeCells>
  <phoneticPr fontId="12" type="noConversion"/>
  <conditionalFormatting sqref="N9:N28 P9:Q28">
    <cfRule type="expression" dxfId="250" priority="6">
      <formula>$H10="no"</formula>
    </cfRule>
    <cfRule type="expression" dxfId="249" priority="7">
      <formula>$H10="tbd"</formula>
    </cfRule>
  </conditionalFormatting>
  <conditionalFormatting sqref="N30">
    <cfRule type="expression" dxfId="248" priority="5">
      <formula>$I31="no"</formula>
    </cfRule>
  </conditionalFormatting>
  <conditionalFormatting sqref="O9:O28">
    <cfRule type="expression" dxfId="247" priority="1">
      <formula>#REF!="no"</formula>
    </cfRule>
    <cfRule type="expression" dxfId="246" priority="2">
      <formula>#REF!="tbd"</formula>
    </cfRule>
    <cfRule type="expression" dxfId="245" priority="3">
      <formula>$H10="no"</formula>
    </cfRule>
    <cfRule type="expression" dxfId="244" priority="4">
      <formula>$H10="tbd"</formula>
    </cfRule>
  </conditionalFormatting>
  <conditionalFormatting sqref="O8:Q8">
    <cfRule type="expression" dxfId="243" priority="8">
      <formula>#REF!="no"</formula>
    </cfRule>
    <cfRule type="expression" dxfId="242" priority="9">
      <formula>#REF!="tbd"</formula>
    </cfRule>
  </conditionalFormatting>
  <dataValidations count="4">
    <dataValidation type="list" allowBlank="1" showInputMessage="1" showErrorMessage="1" sqref="F28 F7:F26" xr:uid="{B7648896-9B1E-4FB7-B604-385DC9269A9C}">
      <formula1>"Yes, No"</formula1>
    </dataValidation>
    <dataValidation type="list" allowBlank="1" showInputMessage="1" showErrorMessage="1" sqref="P7:P28" xr:uid="{D99080B4-1271-4AB2-97FB-230E1069DDE8}">
      <formula1>"State,Local,Other"</formula1>
    </dataValidation>
    <dataValidation type="list" allowBlank="1" showInputMessage="1" showErrorMessage="1" sqref="M7:M28" xr:uid="{7CC4E6AD-A3C6-47AF-962B-B14649E51002}">
      <formula1>"Yes,No"</formula1>
    </dataValidation>
    <dataValidation type="list" allowBlank="1" showInputMessage="1" showErrorMessage="1" sqref="O9:O28" xr:uid="{0605655B-4F8A-4807-9E44-3C32538E4067}">
      <formula1>"Cash,In Kind,Combination of both Cash &amp; In Kind (explanation is provided under Additional Explanation),TBD"</formula1>
    </dataValidation>
  </dataValidations>
  <printOptions horizontalCentered="1"/>
  <pageMargins left="0.5" right="0.5" top="0.25" bottom="0.25" header="0.5" footer="0.5"/>
  <pageSetup scale="53" orientation="landscape" horizontalDpi="300" verticalDpi="300" r:id="rId1"/>
  <headerFooter alignWithMargins="0"/>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B3EDE-EAFD-4F56-9E23-720E2431D792}">
  <sheetPr codeName="Sheet8">
    <tabColor theme="0"/>
    <pageSetUpPr fitToPage="1"/>
  </sheetPr>
  <dimension ref="A1:Q35"/>
  <sheetViews>
    <sheetView showGridLines="0" zoomScale="70" zoomScaleNormal="70" workbookViewId="0">
      <selection activeCell="A4" sqref="A4"/>
    </sheetView>
  </sheetViews>
  <sheetFormatPr defaultColWidth="9.42578125" defaultRowHeight="13.5"/>
  <cols>
    <col min="1" max="1" width="30.7109375" style="132" customWidth="1"/>
    <col min="2" max="3" width="17.7109375" style="132" customWidth="1"/>
    <col min="4" max="4" width="17.7109375" style="183" customWidth="1"/>
    <col min="5" max="6" width="17.7109375" style="307" customWidth="1"/>
    <col min="7" max="9" width="17.7109375" style="309" customWidth="1"/>
    <col min="10" max="10" width="54.140625" style="132" customWidth="1"/>
    <col min="11" max="11" width="50.7109375" style="132" customWidth="1"/>
    <col min="12" max="12" width="30.7109375" style="132" customWidth="1"/>
    <col min="13" max="17" width="17.7109375" style="132" customWidth="1"/>
    <col min="18" max="16384" width="9.42578125" style="132"/>
  </cols>
  <sheetData>
    <row r="1" spans="1:17" s="259" customFormat="1" ht="12.75" customHeight="1">
      <c r="A1" s="792"/>
      <c r="B1" s="792"/>
      <c r="C1" s="792"/>
      <c r="D1" s="257"/>
      <c r="E1" s="257"/>
      <c r="F1" s="257"/>
      <c r="G1" s="740"/>
      <c r="H1" s="740"/>
      <c r="I1" s="740"/>
      <c r="J1" s="258"/>
      <c r="K1" s="258"/>
      <c r="L1" s="258"/>
    </row>
    <row r="2" spans="1:17" s="260" customFormat="1" ht="24.6" customHeight="1" thickBot="1">
      <c r="A2" s="786" t="s">
        <v>17</v>
      </c>
      <c r="B2" s="786"/>
      <c r="C2" s="786"/>
      <c r="D2" s="786"/>
      <c r="E2" s="786"/>
      <c r="F2" s="786"/>
      <c r="G2" s="786"/>
      <c r="H2" s="786"/>
      <c r="I2" s="786"/>
      <c r="J2" s="786"/>
      <c r="K2" s="786"/>
      <c r="L2" s="786"/>
      <c r="M2" s="786"/>
      <c r="N2" s="786"/>
      <c r="O2" s="786"/>
      <c r="P2" s="786"/>
      <c r="Q2" s="786"/>
    </row>
    <row r="3" spans="1:17" ht="199.9" customHeight="1" thickBot="1">
      <c r="A3" s="787" t="s">
        <v>150</v>
      </c>
      <c r="B3" s="788"/>
      <c r="C3" s="788"/>
      <c r="D3" s="788"/>
      <c r="E3" s="788"/>
      <c r="F3" s="788"/>
      <c r="G3" s="788"/>
      <c r="H3" s="788"/>
      <c r="I3" s="788"/>
      <c r="J3" s="788"/>
      <c r="K3" s="788"/>
      <c r="L3" s="788"/>
      <c r="M3" s="788"/>
      <c r="N3" s="788"/>
      <c r="O3" s="788"/>
      <c r="P3" s="788"/>
      <c r="Q3" s="789"/>
    </row>
    <row r="4" spans="1:17" ht="12.6" customHeight="1" thickBot="1">
      <c r="A4" s="535"/>
      <c r="B4" s="535"/>
      <c r="C4" s="535"/>
      <c r="D4" s="535"/>
      <c r="E4" s="535"/>
      <c r="F4" s="535"/>
      <c r="G4" s="535"/>
      <c r="H4" s="535"/>
      <c r="I4" s="535"/>
      <c r="J4" s="535"/>
      <c r="K4" s="535"/>
      <c r="L4" s="535"/>
      <c r="M4" s="535"/>
      <c r="N4" s="535"/>
      <c r="O4" s="535"/>
      <c r="P4" s="535"/>
      <c r="Q4" s="535"/>
    </row>
    <row r="5" spans="1:17" ht="15" customHeight="1" thickBot="1">
      <c r="A5" s="134"/>
      <c r="B5" s="134"/>
      <c r="C5" s="135"/>
      <c r="D5" s="136"/>
      <c r="E5" s="261"/>
      <c r="F5" s="261"/>
      <c r="G5" s="262"/>
      <c r="H5" s="262"/>
      <c r="I5" s="262"/>
      <c r="M5" s="779" t="s">
        <v>151</v>
      </c>
      <c r="N5" s="780"/>
      <c r="O5" s="780"/>
      <c r="P5" s="780"/>
      <c r="Q5" s="781"/>
    </row>
    <row r="6" spans="1:17" s="145" customFormat="1" ht="104.45" customHeight="1" thickBot="1">
      <c r="A6" s="53" t="s">
        <v>81</v>
      </c>
      <c r="B6" s="53" t="s">
        <v>82</v>
      </c>
      <c r="C6" s="15" t="s">
        <v>83</v>
      </c>
      <c r="D6" s="54" t="s">
        <v>103</v>
      </c>
      <c r="E6" s="192" t="s">
        <v>104</v>
      </c>
      <c r="F6" s="193" t="s">
        <v>86</v>
      </c>
      <c r="G6" s="140" t="s">
        <v>87</v>
      </c>
      <c r="H6" s="142" t="s">
        <v>88</v>
      </c>
      <c r="I6" s="60" t="s">
        <v>56</v>
      </c>
      <c r="J6" s="263" t="s">
        <v>57</v>
      </c>
      <c r="K6" s="223" t="s">
        <v>89</v>
      </c>
      <c r="L6" s="224" t="s">
        <v>59</v>
      </c>
      <c r="M6" s="552" t="s">
        <v>60</v>
      </c>
      <c r="N6" s="552" t="s">
        <v>61</v>
      </c>
      <c r="O6" s="552" t="s">
        <v>62</v>
      </c>
      <c r="P6" s="552" t="s">
        <v>63</v>
      </c>
      <c r="Q6" s="552" t="s">
        <v>64</v>
      </c>
    </row>
    <row r="7" spans="1:17" s="145" customFormat="1" ht="199.35" customHeight="1" thickBot="1">
      <c r="A7" s="356" t="s">
        <v>152</v>
      </c>
      <c r="B7" s="226" t="s">
        <v>107</v>
      </c>
      <c r="C7" s="229">
        <v>100</v>
      </c>
      <c r="D7" s="357">
        <v>24</v>
      </c>
      <c r="E7" s="211">
        <f>Table326[[#This Row],[Unit Costs]]*Table326[[#This Row],[Number of Units]]</f>
        <v>2400</v>
      </c>
      <c r="F7" s="230" t="s">
        <v>71</v>
      </c>
      <c r="G7" s="358">
        <v>0</v>
      </c>
      <c r="H7" s="359">
        <f>Table326[[#This Row],[% Allocable for the Administration of the Grant 
(Cap of 2% of Total Grant) (If applicable)]]*Table326[[#This Row],[Total Cost             ]]</f>
        <v>0</v>
      </c>
      <c r="I7" s="360" t="s">
        <v>153</v>
      </c>
      <c r="J7" s="361" t="s">
        <v>154</v>
      </c>
      <c r="K7" s="362" t="s">
        <v>155</v>
      </c>
      <c r="L7" s="363"/>
      <c r="M7" s="600" t="s">
        <v>71</v>
      </c>
      <c r="N7" s="717">
        <v>0</v>
      </c>
      <c r="O7" s="685"/>
      <c r="P7" s="685"/>
      <c r="Q7" s="601"/>
    </row>
    <row r="8" spans="1:17">
      <c r="A8" s="364"/>
      <c r="B8" s="365"/>
      <c r="C8" s="366"/>
      <c r="D8" s="367"/>
      <c r="E8" s="368">
        <f>Table326[[#This Row],[Unit Costs]]*Table326[[#This Row],[Number of Units]]</f>
        <v>0</v>
      </c>
      <c r="F8" s="369"/>
      <c r="G8" s="370"/>
      <c r="H8" s="371">
        <f>Table326[[#This Row],[% Allocable for the Administration of the Grant 
(Cap of 2% of Total Grant) (If applicable)]]*Table326[[#This Row],[Total Cost             ]]</f>
        <v>0</v>
      </c>
      <c r="I8" s="372"/>
      <c r="J8" s="373"/>
      <c r="K8" s="374"/>
      <c r="L8" s="598"/>
      <c r="M8" s="677"/>
      <c r="N8" s="584">
        <v>0</v>
      </c>
      <c r="O8" s="730"/>
      <c r="P8" s="588"/>
      <c r="Q8" s="588"/>
    </row>
    <row r="9" spans="1:17">
      <c r="A9" s="375"/>
      <c r="B9" s="376"/>
      <c r="C9" s="366"/>
      <c r="D9" s="367"/>
      <c r="E9" s="103">
        <f>Table326[[#This Row],[Unit Costs]]*Table326[[#This Row],[Number of Units]]</f>
        <v>0</v>
      </c>
      <c r="F9" s="85"/>
      <c r="G9" s="346"/>
      <c r="H9" s="347">
        <f>Table326[[#This Row],[% Allocable for the Administration of the Grant 
(Cap of 2% of Total Grant) (If applicable)]]*Table326[[#This Row],[Total Cost             ]]</f>
        <v>0</v>
      </c>
      <c r="I9" s="372"/>
      <c r="J9" s="373"/>
      <c r="K9" s="374"/>
      <c r="L9" s="452"/>
      <c r="M9" s="675"/>
      <c r="N9" s="582">
        <v>0</v>
      </c>
      <c r="O9" s="730"/>
      <c r="P9" s="585"/>
      <c r="Q9" s="585"/>
    </row>
    <row r="10" spans="1:17">
      <c r="A10" s="83"/>
      <c r="B10" s="214"/>
      <c r="C10" s="336"/>
      <c r="D10" s="161"/>
      <c r="E10" s="87">
        <f>Table326[[#This Row],[Unit Costs]]*Table326[[#This Row],[Number of Units]]</f>
        <v>0</v>
      </c>
      <c r="F10" s="340"/>
      <c r="G10" s="337"/>
      <c r="H10" s="338">
        <f>Table326[[#This Row],[% Allocable for the Administration of the Grant 
(Cap of 2% of Total Grant) (If applicable)]]*Table326[[#This Row],[Total Cost             ]]</f>
        <v>0</v>
      </c>
      <c r="I10" s="348"/>
      <c r="J10" s="288"/>
      <c r="K10" s="167"/>
      <c r="L10" s="596"/>
      <c r="M10" s="675"/>
      <c r="N10" s="582">
        <v>0</v>
      </c>
      <c r="O10" s="730"/>
      <c r="P10" s="585"/>
      <c r="Q10" s="585"/>
    </row>
    <row r="11" spans="1:17">
      <c r="A11" s="83"/>
      <c r="B11" s="214"/>
      <c r="C11" s="336"/>
      <c r="D11" s="161"/>
      <c r="E11" s="87">
        <f>Table326[[#This Row],[Unit Costs]]*Table326[[#This Row],[Number of Units]]</f>
        <v>0</v>
      </c>
      <c r="F11" s="340"/>
      <c r="G11" s="337"/>
      <c r="H11" s="338">
        <f>Table326[[#This Row],[% Allocable for the Administration of the Grant 
(Cap of 2% of Total Grant) (If applicable)]]*Table326[[#This Row],[Total Cost             ]]</f>
        <v>0</v>
      </c>
      <c r="I11" s="348"/>
      <c r="J11" s="288"/>
      <c r="K11" s="167"/>
      <c r="L11" s="596"/>
      <c r="M11" s="675"/>
      <c r="N11" s="582">
        <v>0</v>
      </c>
      <c r="O11" s="730"/>
      <c r="P11" s="585"/>
      <c r="Q11" s="585"/>
    </row>
    <row r="12" spans="1:17">
      <c r="A12" s="377"/>
      <c r="B12" s="365"/>
      <c r="C12" s="366"/>
      <c r="D12" s="367"/>
      <c r="E12" s="103">
        <f>Table326[[#This Row],[Unit Costs]]*Table326[[#This Row],[Number of Units]]</f>
        <v>0</v>
      </c>
      <c r="F12" s="98"/>
      <c r="G12" s="346"/>
      <c r="H12" s="347">
        <f>Table326[[#This Row],[% Allocable for the Administration of the Grant 
(Cap of 2% of Total Grant) (If applicable)]]*Table326[[#This Row],[Total Cost             ]]</f>
        <v>0</v>
      </c>
      <c r="I12" s="372"/>
      <c r="J12" s="378"/>
      <c r="K12" s="379"/>
      <c r="L12" s="452"/>
      <c r="M12" s="675"/>
      <c r="N12" s="582">
        <v>0</v>
      </c>
      <c r="O12" s="730"/>
      <c r="P12" s="585"/>
      <c r="Q12" s="585"/>
    </row>
    <row r="13" spans="1:17">
      <c r="A13" s="83"/>
      <c r="B13" s="214"/>
      <c r="C13" s="336"/>
      <c r="D13" s="161"/>
      <c r="E13" s="87">
        <f>Table326[[#This Row],[Unit Costs]]*Table326[[#This Row],[Number of Units]]</f>
        <v>0</v>
      </c>
      <c r="F13" s="340"/>
      <c r="G13" s="337"/>
      <c r="H13" s="338">
        <f>Table326[[#This Row],[% Allocable for the Administration of the Grant 
(Cap of 2% of Total Grant) (If applicable)]]*Table326[[#This Row],[Total Cost             ]]</f>
        <v>0</v>
      </c>
      <c r="I13" s="348"/>
      <c r="J13" s="288"/>
      <c r="K13" s="167"/>
      <c r="L13" s="596"/>
      <c r="M13" s="675"/>
      <c r="N13" s="582">
        <v>0</v>
      </c>
      <c r="O13" s="730"/>
      <c r="P13" s="585"/>
      <c r="Q13" s="585"/>
    </row>
    <row r="14" spans="1:17">
      <c r="A14" s="375"/>
      <c r="B14" s="376"/>
      <c r="C14" s="366"/>
      <c r="D14" s="367"/>
      <c r="E14" s="103">
        <f>Table326[[#This Row],[Unit Costs]]*Table326[[#This Row],[Number of Units]]</f>
        <v>0</v>
      </c>
      <c r="F14" s="98"/>
      <c r="G14" s="346"/>
      <c r="H14" s="347">
        <f>Table326[[#This Row],[% Allocable for the Administration of the Grant 
(Cap of 2% of Total Grant) (If applicable)]]*Table326[[#This Row],[Total Cost             ]]</f>
        <v>0</v>
      </c>
      <c r="I14" s="348"/>
      <c r="J14" s="373"/>
      <c r="K14" s="374"/>
      <c r="L14" s="452"/>
      <c r="M14" s="675"/>
      <c r="N14" s="582">
        <v>0</v>
      </c>
      <c r="O14" s="730"/>
      <c r="P14" s="585"/>
      <c r="Q14" s="585"/>
    </row>
    <row r="15" spans="1:17">
      <c r="A15" s="83"/>
      <c r="B15" s="214"/>
      <c r="C15" s="336"/>
      <c r="D15" s="161"/>
      <c r="E15" s="87">
        <f>Table326[[#This Row],[Unit Costs]]*Table326[[#This Row],[Number of Units]]</f>
        <v>0</v>
      </c>
      <c r="F15" s="98"/>
      <c r="G15" s="337"/>
      <c r="H15" s="338">
        <f>Table326[[#This Row],[% Allocable for the Administration of the Grant 
(Cap of 2% of Total Grant) (If applicable)]]*Table326[[#This Row],[Total Cost             ]]</f>
        <v>0</v>
      </c>
      <c r="I15" s="339"/>
      <c r="J15" s="380"/>
      <c r="K15" s="167"/>
      <c r="L15" s="596"/>
      <c r="M15" s="675"/>
      <c r="N15" s="582">
        <v>0</v>
      </c>
      <c r="O15" s="730"/>
      <c r="P15" s="585"/>
      <c r="Q15" s="585"/>
    </row>
    <row r="16" spans="1:17">
      <c r="A16" s="83"/>
      <c r="B16" s="214"/>
      <c r="C16" s="336"/>
      <c r="D16" s="161"/>
      <c r="E16" s="87">
        <f>Table326[[#This Row],[Unit Costs]]*Table326[[#This Row],[Number of Units]]</f>
        <v>0</v>
      </c>
      <c r="F16" s="340"/>
      <c r="G16" s="337"/>
      <c r="H16" s="338">
        <f>Table326[[#This Row],[% Allocable for the Administration of the Grant 
(Cap of 2% of Total Grant) (If applicable)]]*Table326[[#This Row],[Total Cost             ]]</f>
        <v>0</v>
      </c>
      <c r="I16" s="339"/>
      <c r="J16" s="288"/>
      <c r="K16" s="167"/>
      <c r="L16" s="596"/>
      <c r="M16" s="675"/>
      <c r="N16" s="582">
        <v>0</v>
      </c>
      <c r="O16" s="730"/>
      <c r="P16" s="585"/>
      <c r="Q16" s="585"/>
    </row>
    <row r="17" spans="1:17">
      <c r="A17" s="83"/>
      <c r="B17" s="214"/>
      <c r="C17" s="336"/>
      <c r="D17" s="161"/>
      <c r="E17" s="87">
        <f>Table326[[#This Row],[Unit Costs]]*Table326[[#This Row],[Number of Units]]</f>
        <v>0</v>
      </c>
      <c r="F17" s="340"/>
      <c r="G17" s="337"/>
      <c r="H17" s="338">
        <f>Table326[[#This Row],[% Allocable for the Administration of the Grant 
(Cap of 2% of Total Grant) (If applicable)]]*Table326[[#This Row],[Total Cost             ]]</f>
        <v>0</v>
      </c>
      <c r="I17" s="339"/>
      <c r="J17" s="288"/>
      <c r="K17" s="167"/>
      <c r="L17" s="596"/>
      <c r="M17" s="675"/>
      <c r="N17" s="582">
        <v>0</v>
      </c>
      <c r="O17" s="730"/>
      <c r="P17" s="585"/>
      <c r="Q17" s="585"/>
    </row>
    <row r="18" spans="1:17">
      <c r="A18" s="83"/>
      <c r="B18" s="159"/>
      <c r="C18" s="331"/>
      <c r="D18" s="218"/>
      <c r="E18" s="87">
        <f>Table326[[#This Row],[Unit Costs]]*Table326[[#This Row],[Number of Units]]</f>
        <v>0</v>
      </c>
      <c r="F18" s="98"/>
      <c r="G18" s="337"/>
      <c r="H18" s="338">
        <f>Table326[[#This Row],[% Allocable for the Administration of the Grant 
(Cap of 2% of Total Grant) (If applicable)]]*Table326[[#This Row],[Total Cost             ]]</f>
        <v>0</v>
      </c>
      <c r="I18" s="339"/>
      <c r="J18" s="380"/>
      <c r="K18" s="167"/>
      <c r="L18" s="596"/>
      <c r="M18" s="675"/>
      <c r="N18" s="582">
        <v>0</v>
      </c>
      <c r="O18" s="730"/>
      <c r="P18" s="585"/>
      <c r="Q18" s="585"/>
    </row>
    <row r="19" spans="1:17">
      <c r="A19" s="83"/>
      <c r="B19" s="159"/>
      <c r="C19" s="331"/>
      <c r="D19" s="218"/>
      <c r="E19" s="87">
        <f>Table326[[#This Row],[Unit Costs]]*Table326[[#This Row],[Number of Units]]</f>
        <v>0</v>
      </c>
      <c r="F19" s="98"/>
      <c r="G19" s="337"/>
      <c r="H19" s="338">
        <f>Table326[[#This Row],[% Allocable for the Administration of the Grant 
(Cap of 2% of Total Grant) (If applicable)]]*Table326[[#This Row],[Total Cost             ]]</f>
        <v>0</v>
      </c>
      <c r="I19" s="339"/>
      <c r="J19" s="380"/>
      <c r="K19" s="167"/>
      <c r="L19" s="596"/>
      <c r="M19" s="675"/>
      <c r="N19" s="582">
        <v>0</v>
      </c>
      <c r="O19" s="730"/>
      <c r="P19" s="585"/>
      <c r="Q19" s="585"/>
    </row>
    <row r="20" spans="1:17">
      <c r="A20" s="83"/>
      <c r="B20" s="159"/>
      <c r="C20" s="331"/>
      <c r="D20" s="218"/>
      <c r="E20" s="87">
        <f>Table326[[#This Row],[Unit Costs]]*Table326[[#This Row],[Number of Units]]</f>
        <v>0</v>
      </c>
      <c r="F20" s="98"/>
      <c r="G20" s="337"/>
      <c r="H20" s="338">
        <f>Table326[[#This Row],[% Allocable for the Administration of the Grant 
(Cap of 2% of Total Grant) (If applicable)]]*Table326[[#This Row],[Total Cost             ]]</f>
        <v>0</v>
      </c>
      <c r="I20" s="339"/>
      <c r="J20" s="380"/>
      <c r="K20" s="167"/>
      <c r="L20" s="596"/>
      <c r="M20" s="675"/>
      <c r="N20" s="582">
        <v>0</v>
      </c>
      <c r="O20" s="730"/>
      <c r="P20" s="585"/>
      <c r="Q20" s="585"/>
    </row>
    <row r="21" spans="1:17">
      <c r="A21" s="375"/>
      <c r="B21" s="376"/>
      <c r="C21" s="366"/>
      <c r="D21" s="367"/>
      <c r="E21" s="86">
        <f>Table326[[#This Row],[Unit Costs]]*Table326[[#This Row],[Number of Units]]</f>
        <v>0</v>
      </c>
      <c r="F21" s="98"/>
      <c r="G21" s="346"/>
      <c r="H21" s="347">
        <f>Table326[[#This Row],[% Allocable for the Administration of the Grant 
(Cap of 2% of Total Grant) (If applicable)]]*Table326[[#This Row],[Total Cost             ]]</f>
        <v>0</v>
      </c>
      <c r="I21" s="348"/>
      <c r="J21" s="381"/>
      <c r="K21" s="382"/>
      <c r="L21" s="452"/>
      <c r="M21" s="675"/>
      <c r="N21" s="582">
        <v>0</v>
      </c>
      <c r="O21" s="730"/>
      <c r="P21" s="585"/>
      <c r="Q21" s="585"/>
    </row>
    <row r="22" spans="1:17">
      <c r="A22" s="375"/>
      <c r="B22" s="376"/>
      <c r="C22" s="366"/>
      <c r="D22" s="367"/>
      <c r="E22" s="103">
        <f>Table326[[#This Row],[Unit Costs]]*Table326[[#This Row],[Number of Units]]</f>
        <v>0</v>
      </c>
      <c r="F22" s="177"/>
      <c r="G22" s="346"/>
      <c r="H22" s="347">
        <f>Table326[[#This Row],[% Allocable for the Administration of the Grant 
(Cap of 2% of Total Grant) (If applicable)]]*Table326[[#This Row],[Total Cost             ]]</f>
        <v>0</v>
      </c>
      <c r="I22" s="348"/>
      <c r="J22" s="373"/>
      <c r="K22" s="374"/>
      <c r="L22" s="452"/>
      <c r="M22" s="675"/>
      <c r="N22" s="582">
        <v>0</v>
      </c>
      <c r="O22" s="730"/>
      <c r="P22" s="585"/>
      <c r="Q22" s="585"/>
    </row>
    <row r="23" spans="1:17">
      <c r="A23" s="375"/>
      <c r="B23" s="376"/>
      <c r="C23" s="366"/>
      <c r="D23" s="367"/>
      <c r="E23" s="103">
        <f>Table326[[#This Row],[Unit Costs]]*Table326[[#This Row],[Number of Units]]</f>
        <v>0</v>
      </c>
      <c r="F23" s="98"/>
      <c r="G23" s="346"/>
      <c r="H23" s="347">
        <f>Table326[[#This Row],[% Allocable for the Administration of the Grant 
(Cap of 2% of Total Grant) (If applicable)]]*Table326[[#This Row],[Total Cost             ]]</f>
        <v>0</v>
      </c>
      <c r="I23" s="348"/>
      <c r="J23" s="373"/>
      <c r="K23" s="374"/>
      <c r="L23" s="452"/>
      <c r="M23" s="675"/>
      <c r="N23" s="582">
        <v>0</v>
      </c>
      <c r="O23" s="730"/>
      <c r="P23" s="585"/>
      <c r="Q23" s="585"/>
    </row>
    <row r="24" spans="1:17">
      <c r="A24" s="375"/>
      <c r="B24" s="376"/>
      <c r="C24" s="366"/>
      <c r="D24" s="367"/>
      <c r="E24" s="103">
        <f>Table326[[#This Row],[Unit Costs]]*Table326[[#This Row],[Number of Units]]</f>
        <v>0</v>
      </c>
      <c r="F24" s="177"/>
      <c r="G24" s="346"/>
      <c r="H24" s="347">
        <f>Table326[[#This Row],[% Allocable for the Administration of the Grant 
(Cap of 2% of Total Grant) (If applicable)]]*Table326[[#This Row],[Total Cost             ]]</f>
        <v>0</v>
      </c>
      <c r="I24" s="348"/>
      <c r="J24" s="381"/>
      <c r="K24" s="382"/>
      <c r="L24" s="453"/>
      <c r="M24" s="675"/>
      <c r="N24" s="582">
        <v>0</v>
      </c>
      <c r="O24" s="730"/>
      <c r="P24" s="585"/>
      <c r="Q24" s="585"/>
    </row>
    <row r="25" spans="1:17">
      <c r="A25" s="241"/>
      <c r="B25" s="173"/>
      <c r="C25" s="383"/>
      <c r="D25" s="384"/>
      <c r="E25" s="86">
        <f>Table326[[#This Row],[Unit Costs]]*Table326[[#This Row],[Number of Units]]</f>
        <v>0</v>
      </c>
      <c r="F25" s="177"/>
      <c r="G25" s="337"/>
      <c r="H25" s="338">
        <f>Table326[[#This Row],[% Allocable for the Administration of the Grant 
(Cap of 2% of Total Grant) (If applicable)]]*Table326[[#This Row],[Total Cost             ]]</f>
        <v>0</v>
      </c>
      <c r="I25" s="339"/>
      <c r="J25" s="385"/>
      <c r="K25" s="181"/>
      <c r="L25" s="599"/>
      <c r="M25" s="675"/>
      <c r="N25" s="582">
        <v>0</v>
      </c>
      <c r="O25" s="730"/>
      <c r="P25" s="585"/>
      <c r="Q25" s="585"/>
    </row>
    <row r="26" spans="1:17" ht="11.85" customHeight="1">
      <c r="A26" s="83"/>
      <c r="B26" s="214"/>
      <c r="C26" s="336"/>
      <c r="D26" s="161"/>
      <c r="E26" s="87">
        <f>Table326[[#This Row],[Unit Costs]]*Table326[[#This Row],[Number of Units]]</f>
        <v>0</v>
      </c>
      <c r="F26" s="177"/>
      <c r="G26" s="337"/>
      <c r="H26" s="338">
        <f>Table326[[#This Row],[% Allocable for the Administration of the Grant 
(Cap of 2% of Total Grant) (If applicable)]]*Table326[[#This Row],[Total Cost             ]]</f>
        <v>0</v>
      </c>
      <c r="I26" s="339"/>
      <c r="J26" s="380"/>
      <c r="K26" s="167"/>
      <c r="L26" s="596"/>
      <c r="M26" s="675"/>
      <c r="N26" s="582">
        <v>0</v>
      </c>
      <c r="O26" s="730"/>
      <c r="P26" s="585"/>
      <c r="Q26" s="585"/>
    </row>
    <row r="27" spans="1:17" s="145" customFormat="1">
      <c r="A27" s="83"/>
      <c r="B27" s="214"/>
      <c r="C27" s="336"/>
      <c r="D27" s="161"/>
      <c r="E27" s="87">
        <f>Table326[[#This Row],[Unit Costs]]*Table326[[#This Row],[Number of Units]]</f>
        <v>0</v>
      </c>
      <c r="F27" s="177"/>
      <c r="G27" s="386"/>
      <c r="H27" s="387">
        <f>Table326[[#This Row],[% Allocable for the Administration of the Grant 
(Cap of 2% of Total Grant) (If applicable)]]*Table326[[#This Row],[Total Cost             ]]</f>
        <v>0</v>
      </c>
      <c r="I27" s="339"/>
      <c r="J27" s="380"/>
      <c r="K27" s="167"/>
      <c r="L27" s="596"/>
      <c r="M27" s="675"/>
      <c r="N27" s="582">
        <v>0</v>
      </c>
      <c r="O27" s="730"/>
      <c r="P27" s="585"/>
      <c r="Q27" s="585"/>
    </row>
    <row r="28" spans="1:17" s="145" customFormat="1" ht="14.25" thickBot="1">
      <c r="A28" s="350"/>
      <c r="B28" s="351"/>
      <c r="C28" s="352"/>
      <c r="D28" s="353"/>
      <c r="E28" s="354"/>
      <c r="F28" s="249"/>
      <c r="G28" s="355"/>
      <c r="H28" s="355"/>
      <c r="I28" s="355"/>
      <c r="J28" s="350"/>
      <c r="K28" s="350"/>
    </row>
    <row r="29" spans="1:17" ht="45.2" customHeight="1" thickBot="1">
      <c r="A29" s="782" t="s">
        <v>156</v>
      </c>
      <c r="B29" s="783"/>
      <c r="C29" s="783"/>
      <c r="D29" s="784"/>
      <c r="E29" s="530">
        <f>SUM(E8:E25)</f>
        <v>0</v>
      </c>
      <c r="F29" s="530">
        <f>SUMIF(F8:F27,"Yes",E8:E27)</f>
        <v>0</v>
      </c>
      <c r="G29" s="528" t="s">
        <v>77</v>
      </c>
      <c r="H29" s="530">
        <f>SUM(H8:H27)</f>
        <v>0</v>
      </c>
      <c r="I29" s="527"/>
      <c r="J29" s="527"/>
      <c r="K29" s="123"/>
      <c r="L29" s="123"/>
      <c r="M29" s="534"/>
      <c r="N29" s="721">
        <f>SUM(N8:N27)</f>
        <v>0</v>
      </c>
      <c r="O29" s="573"/>
    </row>
    <row r="30" spans="1:17" ht="15" customHeight="1" thickBot="1"/>
    <row r="31" spans="1:17" ht="45.2" customHeight="1" thickBot="1">
      <c r="A31" s="790" t="s">
        <v>39</v>
      </c>
      <c r="B31" s="790"/>
      <c r="C31" s="790"/>
      <c r="D31" s="790"/>
      <c r="E31" s="790"/>
      <c r="F31" s="790"/>
      <c r="G31" s="790"/>
      <c r="H31" s="790"/>
      <c r="I31" s="790"/>
      <c r="J31" s="790"/>
      <c r="K31" s="790"/>
      <c r="L31" s="790"/>
      <c r="M31" s="790"/>
      <c r="N31" s="790"/>
      <c r="O31" s="790"/>
      <c r="P31" s="790"/>
      <c r="Q31" s="790"/>
    </row>
    <row r="35" spans="5:6">
      <c r="E35" s="313"/>
      <c r="F35" s="313"/>
    </row>
  </sheetData>
  <sheetProtection formatCells="0" formatColumns="0" formatRows="0" insertRows="0" insertHyperlinks="0" deleteRows="0" sort="0" autoFilter="0"/>
  <protectedRanges>
    <protectedRange sqref="A31:D31" name="Range1_2"/>
  </protectedRanges>
  <mergeCells count="6">
    <mergeCell ref="A31:Q31"/>
    <mergeCell ref="A29:D29"/>
    <mergeCell ref="A1:C1"/>
    <mergeCell ref="A3:Q3"/>
    <mergeCell ref="M5:Q5"/>
    <mergeCell ref="A2:Q2"/>
  </mergeCells>
  <phoneticPr fontId="12" type="noConversion"/>
  <conditionalFormatting sqref="N8:N27 P8:Q27">
    <cfRule type="expression" dxfId="220" priority="6">
      <formula>$H9="no"</formula>
    </cfRule>
    <cfRule type="expression" dxfId="219" priority="7">
      <formula>$H9="tbd"</formula>
    </cfRule>
  </conditionalFormatting>
  <conditionalFormatting sqref="N29">
    <cfRule type="expression" dxfId="218" priority="5">
      <formula>$I30="no"</formula>
    </cfRule>
  </conditionalFormatting>
  <conditionalFormatting sqref="O8:O27">
    <cfRule type="expression" dxfId="217" priority="1">
      <formula>#REF!="no"</formula>
    </cfRule>
    <cfRule type="expression" dxfId="216" priority="2">
      <formula>#REF!="tbd"</formula>
    </cfRule>
    <cfRule type="expression" dxfId="215" priority="3">
      <formula>$H9="no"</formula>
    </cfRule>
    <cfRule type="expression" dxfId="214" priority="4">
      <formula>$H9="tbd"</formula>
    </cfRule>
  </conditionalFormatting>
  <dataValidations count="4">
    <dataValidation type="list" allowBlank="1" showInputMessage="1" showErrorMessage="1" sqref="F7:F24 F26" xr:uid="{F1A35220-F7E6-46C2-B65A-14723C20DE39}">
      <formula1>"Yes, No"</formula1>
    </dataValidation>
    <dataValidation type="list" allowBlank="1" showInputMessage="1" showErrorMessage="1" sqref="M7:M27" xr:uid="{D6F9E381-C001-4FAB-8FB8-F1767F74D673}">
      <formula1>"Yes,No"</formula1>
    </dataValidation>
    <dataValidation type="list" allowBlank="1" showInputMessage="1" showErrorMessage="1" sqref="P7:P27" xr:uid="{910EDB2B-718B-4F4B-9273-0088E4B97EBE}">
      <formula1>"State,Local,Other"</formula1>
    </dataValidation>
    <dataValidation type="list" allowBlank="1" showInputMessage="1" showErrorMessage="1" sqref="O8:O27" xr:uid="{DA061A63-4E7E-4DC6-B06F-37FA892B34ED}">
      <formula1>"Cash,In Kind,Combination of both Cash &amp; In Kind (explanation is provided under Additional Explanation),TBD"</formula1>
    </dataValidation>
  </dataValidations>
  <printOptions horizontalCentered="1"/>
  <pageMargins left="0.5" right="0.5" top="0.25" bottom="0.25" header="0.5" footer="0.5"/>
  <pageSetup scale="53" orientation="landscape" horizontalDpi="300" verticalDpi="300" r:id="rId1"/>
  <headerFooter alignWithMargins="0"/>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B9C92-9B92-4A53-9330-74FFCEACC202}">
  <sheetPr codeName="Sheet17">
    <tabColor theme="0"/>
    <pageSetUpPr fitToPage="1"/>
  </sheetPr>
  <dimension ref="A1:Q35"/>
  <sheetViews>
    <sheetView showGridLines="0" zoomScale="80" zoomScaleNormal="80" workbookViewId="0">
      <selection activeCell="A4" sqref="A4"/>
    </sheetView>
  </sheetViews>
  <sheetFormatPr defaultColWidth="9.42578125" defaultRowHeight="13.5"/>
  <cols>
    <col min="1" max="1" width="30.7109375" style="132" customWidth="1"/>
    <col min="2" max="3" width="17.7109375" style="132" customWidth="1"/>
    <col min="4" max="4" width="17.7109375" style="183" customWidth="1"/>
    <col min="5" max="6" width="17.7109375" style="307" customWidth="1"/>
    <col min="7" max="9" width="17.7109375" style="309" customWidth="1"/>
    <col min="10" max="11" width="50.7109375" style="132" customWidth="1"/>
    <col min="12" max="12" width="30.7109375" style="132" customWidth="1"/>
    <col min="13" max="17" width="17.7109375" style="132" customWidth="1"/>
    <col min="18" max="16384" width="9.42578125" style="132"/>
  </cols>
  <sheetData>
    <row r="1" spans="1:17" s="259" customFormat="1" ht="12.75" customHeight="1">
      <c r="A1" s="792"/>
      <c r="B1" s="792"/>
      <c r="C1" s="792"/>
      <c r="D1" s="257"/>
      <c r="E1" s="257"/>
      <c r="F1" s="257"/>
      <c r="G1" s="740"/>
      <c r="H1" s="740"/>
      <c r="I1" s="740"/>
      <c r="J1" s="258"/>
      <c r="K1" s="258"/>
      <c r="L1" s="258"/>
    </row>
    <row r="2" spans="1:17" s="260" customFormat="1" ht="24.6" customHeight="1" thickBot="1">
      <c r="A2" s="786" t="s">
        <v>18</v>
      </c>
      <c r="B2" s="786"/>
      <c r="C2" s="786"/>
      <c r="D2" s="786"/>
      <c r="E2" s="786"/>
      <c r="F2" s="786"/>
      <c r="G2" s="786"/>
      <c r="H2" s="786"/>
      <c r="I2" s="786"/>
      <c r="J2" s="786"/>
      <c r="K2" s="786"/>
      <c r="L2" s="786"/>
      <c r="M2" s="786"/>
      <c r="N2" s="786"/>
      <c r="O2" s="786"/>
      <c r="P2" s="786"/>
      <c r="Q2" s="786"/>
    </row>
    <row r="3" spans="1:17" ht="196.5" customHeight="1" thickBot="1">
      <c r="A3" s="787" t="s">
        <v>157</v>
      </c>
      <c r="B3" s="788"/>
      <c r="C3" s="788"/>
      <c r="D3" s="788"/>
      <c r="E3" s="788"/>
      <c r="F3" s="788"/>
      <c r="G3" s="788"/>
      <c r="H3" s="788"/>
      <c r="I3" s="788"/>
      <c r="J3" s="788"/>
      <c r="K3" s="788"/>
      <c r="L3" s="788"/>
      <c r="M3" s="788"/>
      <c r="N3" s="788"/>
      <c r="O3" s="788"/>
      <c r="P3" s="788"/>
      <c r="Q3" s="789"/>
    </row>
    <row r="4" spans="1:17" ht="11.1" customHeight="1" thickBot="1">
      <c r="A4" s="535"/>
      <c r="B4" s="535"/>
      <c r="C4" s="535"/>
      <c r="D4" s="535"/>
      <c r="E4" s="535"/>
      <c r="F4" s="535"/>
      <c r="G4" s="535"/>
      <c r="H4" s="535"/>
      <c r="I4" s="535"/>
      <c r="J4" s="535"/>
      <c r="K4" s="535"/>
      <c r="L4" s="535"/>
      <c r="M4" s="535"/>
      <c r="N4" s="535"/>
      <c r="O4" s="535"/>
      <c r="P4" s="535"/>
      <c r="Q4" s="535"/>
    </row>
    <row r="5" spans="1:17" ht="14.25" customHeight="1" thickBot="1">
      <c r="A5" s="134"/>
      <c r="B5" s="134"/>
      <c r="C5" s="135"/>
      <c r="D5" s="136"/>
      <c r="E5" s="261"/>
      <c r="F5" s="261"/>
      <c r="G5" s="262"/>
      <c r="H5" s="262"/>
      <c r="I5" s="262"/>
      <c r="J5" s="134"/>
      <c r="K5" s="134"/>
      <c r="L5" s="134"/>
      <c r="M5" s="779" t="s">
        <v>158</v>
      </c>
      <c r="N5" s="780"/>
      <c r="O5" s="780"/>
      <c r="P5" s="780"/>
      <c r="Q5" s="781"/>
    </row>
    <row r="6" spans="1:17" s="145" customFormat="1" ht="106.35" customHeight="1" thickBot="1">
      <c r="A6" s="53" t="s">
        <v>81</v>
      </c>
      <c r="B6" s="53" t="s">
        <v>82</v>
      </c>
      <c r="C6" s="15" t="s">
        <v>83</v>
      </c>
      <c r="D6" s="54" t="s">
        <v>103</v>
      </c>
      <c r="E6" s="192" t="s">
        <v>104</v>
      </c>
      <c r="F6" s="388" t="s">
        <v>86</v>
      </c>
      <c r="G6" s="140" t="s">
        <v>87</v>
      </c>
      <c r="H6" s="142" t="s">
        <v>88</v>
      </c>
      <c r="I6" s="60" t="s">
        <v>56</v>
      </c>
      <c r="J6" s="263" t="s">
        <v>57</v>
      </c>
      <c r="K6" s="196" t="s">
        <v>89</v>
      </c>
      <c r="L6" s="197" t="s">
        <v>59</v>
      </c>
      <c r="M6" s="263" t="s">
        <v>60</v>
      </c>
      <c r="N6" s="263" t="s">
        <v>61</v>
      </c>
      <c r="O6" s="263" t="s">
        <v>62</v>
      </c>
      <c r="P6" s="263" t="s">
        <v>63</v>
      </c>
      <c r="Q6" s="263" t="s">
        <v>64</v>
      </c>
    </row>
    <row r="7" spans="1:17" s="145" customFormat="1" ht="191.25" customHeight="1" thickBot="1">
      <c r="A7" s="213" t="s">
        <v>159</v>
      </c>
      <c r="B7" s="389" t="s">
        <v>160</v>
      </c>
      <c r="C7" s="211">
        <v>7000</v>
      </c>
      <c r="D7" s="390">
        <v>12</v>
      </c>
      <c r="E7" s="211">
        <f>Table32610[[#This Row],[Unit Costs]]*Table32610[[#This Row],[Number of Units]]</f>
        <v>84000</v>
      </c>
      <c r="F7" s="391" t="s">
        <v>71</v>
      </c>
      <c r="G7" s="392">
        <v>0</v>
      </c>
      <c r="H7" s="211">
        <f>Table32610[[#This Row],[% Allocable for the Administration of the Grant 
(Cap of 2% of Total Grant) (If applicable)]]*Table32610[[#This Row],[Total Cost             ]]</f>
        <v>0</v>
      </c>
      <c r="I7" s="393" t="s">
        <v>161</v>
      </c>
      <c r="J7" s="213" t="s">
        <v>162</v>
      </c>
      <c r="K7" s="213" t="s">
        <v>163</v>
      </c>
      <c r="L7" s="213"/>
      <c r="M7" s="538" t="s">
        <v>71</v>
      </c>
      <c r="N7" s="229">
        <v>0</v>
      </c>
      <c r="O7" s="684"/>
      <c r="P7" s="684"/>
      <c r="Q7" s="539"/>
    </row>
    <row r="8" spans="1:17" ht="15" customHeight="1">
      <c r="A8" s="394"/>
      <c r="B8" s="395"/>
      <c r="C8" s="366"/>
      <c r="D8" s="367"/>
      <c r="E8" s="86">
        <f>Table32610[[#This Row],[Unit Costs]]*Table32610[[#This Row],[Number of Units]]</f>
        <v>0</v>
      </c>
      <c r="F8" s="85"/>
      <c r="G8" s="370"/>
      <c r="H8" s="86">
        <f>Table32610[[#This Row],[% Allocable for the Administration of the Grant 
(Cap of 2% of Total Grant) (If applicable)]]*Table32610[[#This Row],[Total Cost             ]]</f>
        <v>0</v>
      </c>
      <c r="I8" s="396"/>
      <c r="J8" s="397"/>
      <c r="K8" s="394"/>
      <c r="L8" s="598"/>
      <c r="M8" s="677"/>
      <c r="N8" s="584">
        <v>0</v>
      </c>
      <c r="O8" s="730"/>
      <c r="P8" s="588"/>
      <c r="Q8" s="588"/>
    </row>
    <row r="9" spans="1:17" ht="15" customHeight="1">
      <c r="A9" s="379"/>
      <c r="B9" s="398"/>
      <c r="C9" s="399"/>
      <c r="D9" s="400"/>
      <c r="E9" s="103">
        <f>Table32610[[#This Row],[Unit Costs]]*Table32610[[#This Row],[Number of Units]]</f>
        <v>0</v>
      </c>
      <c r="F9" s="98"/>
      <c r="G9" s="346"/>
      <c r="H9" s="103">
        <f>Table32610[[#This Row],[% Allocable for the Administration of the Grant 
(Cap of 2% of Total Grant) (If applicable)]]*Table32610[[#This Row],[Total Cost             ]]</f>
        <v>0</v>
      </c>
      <c r="I9" s="401"/>
      <c r="J9" s="349"/>
      <c r="K9" s="379"/>
      <c r="L9" s="453"/>
      <c r="M9" s="675"/>
      <c r="N9" s="582">
        <v>0</v>
      </c>
      <c r="O9" s="730"/>
      <c r="P9" s="585"/>
      <c r="Q9" s="585"/>
    </row>
    <row r="10" spans="1:17" ht="15" customHeight="1">
      <c r="A10" s="379"/>
      <c r="B10" s="398"/>
      <c r="C10" s="399"/>
      <c r="D10" s="400"/>
      <c r="E10" s="103">
        <f>Table32610[[#This Row],[Unit Costs]]*Table32610[[#This Row],[Number of Units]]</f>
        <v>0</v>
      </c>
      <c r="F10" s="98"/>
      <c r="G10" s="346"/>
      <c r="H10" s="103">
        <f>Table32610[[#This Row],[% Allocable for the Administration of the Grant 
(Cap of 2% of Total Grant) (If applicable)]]*Table32610[[#This Row],[Total Cost             ]]</f>
        <v>0</v>
      </c>
      <c r="I10" s="401"/>
      <c r="J10" s="349"/>
      <c r="K10" s="379"/>
      <c r="L10" s="453"/>
      <c r="M10" s="675"/>
      <c r="N10" s="582">
        <v>0</v>
      </c>
      <c r="O10" s="730"/>
      <c r="P10" s="585"/>
      <c r="Q10" s="585"/>
    </row>
    <row r="11" spans="1:17" ht="15" customHeight="1">
      <c r="A11" s="171"/>
      <c r="B11" s="214"/>
      <c r="C11" s="336"/>
      <c r="D11" s="161"/>
      <c r="E11" s="162">
        <f>Table32610[[#This Row],[Unit Costs]]*Table32610[[#This Row],[Number of Units]]</f>
        <v>0</v>
      </c>
      <c r="F11" s="344"/>
      <c r="G11" s="346"/>
      <c r="H11" s="103">
        <f>Table32610[[#This Row],[% Allocable for the Administration of the Grant 
(Cap of 2% of Total Grant) (If applicable)]]*Table32610[[#This Row],[Total Cost             ]]</f>
        <v>0</v>
      </c>
      <c r="I11" s="401"/>
      <c r="J11" s="349"/>
      <c r="K11" s="171"/>
      <c r="L11" s="591"/>
      <c r="M11" s="675"/>
      <c r="N11" s="582">
        <v>0</v>
      </c>
      <c r="O11" s="730"/>
      <c r="P11" s="585"/>
      <c r="Q11" s="585"/>
    </row>
    <row r="12" spans="1:17" ht="15" customHeight="1">
      <c r="A12" s="171"/>
      <c r="B12" s="214"/>
      <c r="C12" s="336"/>
      <c r="D12" s="161"/>
      <c r="E12" s="162">
        <f>Table32610[[#This Row],[Unit Costs]]*Table32610[[#This Row],[Number of Units]]</f>
        <v>0</v>
      </c>
      <c r="F12" s="344"/>
      <c r="G12" s="346"/>
      <c r="H12" s="103">
        <f>Table32610[[#This Row],[% Allocable for the Administration of the Grant 
(Cap of 2% of Total Grant) (If applicable)]]*Table32610[[#This Row],[Total Cost             ]]</f>
        <v>0</v>
      </c>
      <c r="I12" s="401"/>
      <c r="J12" s="349"/>
      <c r="K12" s="171"/>
      <c r="L12" s="591"/>
      <c r="M12" s="675"/>
      <c r="N12" s="582">
        <v>0</v>
      </c>
      <c r="O12" s="730"/>
      <c r="P12" s="585"/>
      <c r="Q12" s="585"/>
    </row>
    <row r="13" spans="1:17" ht="15" customHeight="1">
      <c r="A13" s="171"/>
      <c r="B13" s="214"/>
      <c r="C13" s="336"/>
      <c r="D13" s="161"/>
      <c r="E13" s="162">
        <f>Table32610[[#This Row],[Unit Costs]]*Table32610[[#This Row],[Number of Units]]</f>
        <v>0</v>
      </c>
      <c r="F13" s="344"/>
      <c r="G13" s="346"/>
      <c r="H13" s="103">
        <f>Table32610[[#This Row],[% Allocable for the Administration of the Grant 
(Cap of 2% of Total Grant) (If applicable)]]*Table32610[[#This Row],[Total Cost             ]]</f>
        <v>0</v>
      </c>
      <c r="I13" s="401"/>
      <c r="J13" s="349"/>
      <c r="K13" s="171"/>
      <c r="L13" s="591"/>
      <c r="M13" s="675"/>
      <c r="N13" s="582">
        <v>0</v>
      </c>
      <c r="O13" s="730"/>
      <c r="P13" s="585"/>
      <c r="Q13" s="585"/>
    </row>
    <row r="14" spans="1:17" ht="15" customHeight="1">
      <c r="A14" s="171"/>
      <c r="B14" s="214"/>
      <c r="C14" s="336"/>
      <c r="D14" s="161"/>
      <c r="E14" s="162">
        <f>Table32610[[#This Row],[Unit Costs]]*Table32610[[#This Row],[Number of Units]]</f>
        <v>0</v>
      </c>
      <c r="F14" s="98"/>
      <c r="G14" s="337"/>
      <c r="H14" s="162">
        <f>Table32610[[#This Row],[% Allocable for the Administration of the Grant 
(Cap of 2% of Total Grant) (If applicable)]]*Table32610[[#This Row],[Total Cost             ]]</f>
        <v>0</v>
      </c>
      <c r="I14" s="402"/>
      <c r="J14" s="238"/>
      <c r="K14" s="171"/>
      <c r="L14" s="591"/>
      <c r="M14" s="675"/>
      <c r="N14" s="582">
        <v>0</v>
      </c>
      <c r="O14" s="730"/>
      <c r="P14" s="585"/>
      <c r="Q14" s="585"/>
    </row>
    <row r="15" spans="1:17" ht="15" customHeight="1">
      <c r="A15" s="171"/>
      <c r="B15" s="214"/>
      <c r="C15" s="336"/>
      <c r="D15" s="161"/>
      <c r="E15" s="162">
        <f>Table32610[[#This Row],[Unit Costs]]*Table32610[[#This Row],[Number of Units]]</f>
        <v>0</v>
      </c>
      <c r="F15" s="344"/>
      <c r="G15" s="337"/>
      <c r="H15" s="162">
        <f>Table32610[[#This Row],[% Allocable for the Administration of the Grant 
(Cap of 2% of Total Grant) (If applicable)]]*Table32610[[#This Row],[Total Cost             ]]</f>
        <v>0</v>
      </c>
      <c r="I15" s="402"/>
      <c r="J15" s="238"/>
      <c r="K15" s="171"/>
      <c r="L15" s="591"/>
      <c r="M15" s="675"/>
      <c r="N15" s="582">
        <v>0</v>
      </c>
      <c r="O15" s="730"/>
      <c r="P15" s="585"/>
      <c r="Q15" s="585"/>
    </row>
    <row r="16" spans="1:17" ht="15" customHeight="1">
      <c r="A16" s="171"/>
      <c r="B16" s="214"/>
      <c r="C16" s="336"/>
      <c r="D16" s="161"/>
      <c r="E16" s="162">
        <f>Table32610[[#This Row],[Unit Costs]]*Table32610[[#This Row],[Number of Units]]</f>
        <v>0</v>
      </c>
      <c r="F16" s="344"/>
      <c r="G16" s="337"/>
      <c r="H16" s="162">
        <f>Table32610[[#This Row],[% Allocable for the Administration of the Grant 
(Cap of 2% of Total Grant) (If applicable)]]*Table32610[[#This Row],[Total Cost             ]]</f>
        <v>0</v>
      </c>
      <c r="I16" s="402"/>
      <c r="J16" s="238"/>
      <c r="K16" s="171"/>
      <c r="L16" s="591"/>
      <c r="M16" s="675"/>
      <c r="N16" s="582">
        <v>0</v>
      </c>
      <c r="O16" s="730"/>
      <c r="P16" s="585"/>
      <c r="Q16" s="585"/>
    </row>
    <row r="17" spans="1:17" ht="15" customHeight="1">
      <c r="A17" s="171"/>
      <c r="B17" s="214"/>
      <c r="C17" s="336"/>
      <c r="D17" s="161"/>
      <c r="E17" s="162">
        <f>Table32610[[#This Row],[Unit Costs]]*Table32610[[#This Row],[Number of Units]]</f>
        <v>0</v>
      </c>
      <c r="F17" s="98"/>
      <c r="G17" s="337"/>
      <c r="H17" s="162">
        <f>Table32610[[#This Row],[% Allocable for the Administration of the Grant 
(Cap of 2% of Total Grant) (If applicable)]]*Table32610[[#This Row],[Total Cost             ]]</f>
        <v>0</v>
      </c>
      <c r="I17" s="402"/>
      <c r="J17" s="238"/>
      <c r="K17" s="171"/>
      <c r="L17" s="591"/>
      <c r="M17" s="675"/>
      <c r="N17" s="582">
        <v>0</v>
      </c>
      <c r="O17" s="730"/>
      <c r="P17" s="585"/>
      <c r="Q17" s="585"/>
    </row>
    <row r="18" spans="1:17" ht="15" customHeight="1">
      <c r="A18" s="379"/>
      <c r="B18" s="398"/>
      <c r="C18" s="399"/>
      <c r="D18" s="400"/>
      <c r="E18" s="103">
        <f>Table32610[[#This Row],[Unit Costs]]*Table32610[[#This Row],[Number of Units]]</f>
        <v>0</v>
      </c>
      <c r="F18" s="98"/>
      <c r="G18" s="346"/>
      <c r="H18" s="103">
        <f>Table32610[[#This Row],[% Allocable for the Administration of the Grant 
(Cap of 2% of Total Grant) (If applicable)]]*Table32610[[#This Row],[Total Cost             ]]</f>
        <v>0</v>
      </c>
      <c r="I18" s="401"/>
      <c r="J18" s="349"/>
      <c r="K18" s="379"/>
      <c r="L18" s="453"/>
      <c r="M18" s="675"/>
      <c r="N18" s="582">
        <v>0</v>
      </c>
      <c r="O18" s="730"/>
      <c r="P18" s="585"/>
      <c r="Q18" s="585"/>
    </row>
    <row r="19" spans="1:17" ht="15" customHeight="1">
      <c r="A19" s="171"/>
      <c r="B19" s="214"/>
      <c r="C19" s="336"/>
      <c r="D19" s="161"/>
      <c r="E19" s="162">
        <f>Table32610[[#This Row],[Unit Costs]]*Table32610[[#This Row],[Number of Units]]</f>
        <v>0</v>
      </c>
      <c r="F19" s="344"/>
      <c r="G19" s="346"/>
      <c r="H19" s="103">
        <f>Table32610[[#This Row],[% Allocable for the Administration of the Grant 
(Cap of 2% of Total Grant) (If applicable)]]*Table32610[[#This Row],[Total Cost             ]]</f>
        <v>0</v>
      </c>
      <c r="I19" s="401"/>
      <c r="J19" s="349"/>
      <c r="K19" s="171"/>
      <c r="L19" s="591"/>
      <c r="M19" s="675"/>
      <c r="N19" s="582">
        <v>0</v>
      </c>
      <c r="O19" s="730"/>
      <c r="P19" s="585"/>
      <c r="Q19" s="585"/>
    </row>
    <row r="20" spans="1:17" ht="15" customHeight="1">
      <c r="A20" s="379"/>
      <c r="B20" s="398"/>
      <c r="C20" s="399"/>
      <c r="D20" s="400"/>
      <c r="E20" s="103">
        <f>Table32610[[#This Row],[Unit Costs]]*Table32610[[#This Row],[Number of Units]]</f>
        <v>0</v>
      </c>
      <c r="F20" s="98"/>
      <c r="G20" s="346"/>
      <c r="H20" s="103">
        <f>Table32610[[#This Row],[% Allocable for the Administration of the Grant 
(Cap of 2% of Total Grant) (If applicable)]]*Table32610[[#This Row],[Total Cost             ]]</f>
        <v>0</v>
      </c>
      <c r="I20" s="401"/>
      <c r="J20" s="349"/>
      <c r="K20" s="379"/>
      <c r="L20" s="453"/>
      <c r="M20" s="675"/>
      <c r="N20" s="582">
        <v>0</v>
      </c>
      <c r="O20" s="730"/>
      <c r="P20" s="585"/>
      <c r="Q20" s="585"/>
    </row>
    <row r="21" spans="1:17" ht="15" customHeight="1">
      <c r="A21" s="379"/>
      <c r="B21" s="398"/>
      <c r="C21" s="399"/>
      <c r="D21" s="400"/>
      <c r="E21" s="103">
        <f>Table32610[[#This Row],[Unit Costs]]*Table32610[[#This Row],[Number of Units]]</f>
        <v>0</v>
      </c>
      <c r="F21" s="98"/>
      <c r="G21" s="346"/>
      <c r="H21" s="103">
        <f>Table32610[[#This Row],[% Allocable for the Administration of the Grant 
(Cap of 2% of Total Grant) (If applicable)]]*Table32610[[#This Row],[Total Cost             ]]</f>
        <v>0</v>
      </c>
      <c r="I21" s="401"/>
      <c r="J21" s="349"/>
      <c r="K21" s="379"/>
      <c r="L21" s="453"/>
      <c r="M21" s="675"/>
      <c r="N21" s="582">
        <v>0</v>
      </c>
      <c r="O21" s="730"/>
      <c r="P21" s="585"/>
      <c r="Q21" s="585"/>
    </row>
    <row r="22" spans="1:17" ht="15" customHeight="1">
      <c r="A22" s="379"/>
      <c r="B22" s="398"/>
      <c r="C22" s="399"/>
      <c r="D22" s="400"/>
      <c r="E22" s="103">
        <f>Table32610[[#This Row],[Unit Costs]]*Table32610[[#This Row],[Number of Units]]</f>
        <v>0</v>
      </c>
      <c r="F22" s="98"/>
      <c r="G22" s="346"/>
      <c r="H22" s="103">
        <f>Table32610[[#This Row],[% Allocable for the Administration of the Grant 
(Cap of 2% of Total Grant) (If applicable)]]*Table32610[[#This Row],[Total Cost             ]]</f>
        <v>0</v>
      </c>
      <c r="I22" s="401"/>
      <c r="J22" s="349"/>
      <c r="K22" s="379"/>
      <c r="L22" s="453"/>
      <c r="M22" s="675"/>
      <c r="N22" s="582">
        <v>0</v>
      </c>
      <c r="O22" s="730"/>
      <c r="P22" s="585"/>
      <c r="Q22" s="585"/>
    </row>
    <row r="23" spans="1:17" ht="15" customHeight="1">
      <c r="A23" s="379"/>
      <c r="B23" s="398"/>
      <c r="C23" s="399"/>
      <c r="D23" s="400"/>
      <c r="E23" s="103">
        <f>Table32610[[#This Row],[Unit Costs]]*Table32610[[#This Row],[Number of Units]]</f>
        <v>0</v>
      </c>
      <c r="F23" s="98"/>
      <c r="G23" s="346"/>
      <c r="H23" s="103">
        <f>Table32610[[#This Row],[% Allocable for the Administration of the Grant 
(Cap of 2% of Total Grant) (If applicable)]]*Table32610[[#This Row],[Total Cost             ]]</f>
        <v>0</v>
      </c>
      <c r="I23" s="401"/>
      <c r="J23" s="349"/>
      <c r="K23" s="379"/>
      <c r="L23" s="453"/>
      <c r="M23" s="675"/>
      <c r="N23" s="582">
        <v>0</v>
      </c>
      <c r="O23" s="730"/>
      <c r="P23" s="585"/>
      <c r="Q23" s="585"/>
    </row>
    <row r="24" spans="1:17" ht="15" customHeight="1">
      <c r="A24" s="379"/>
      <c r="B24" s="398"/>
      <c r="C24" s="399"/>
      <c r="D24" s="400"/>
      <c r="E24" s="103">
        <f>Table32610[[#This Row],[Unit Costs]]*Table32610[[#This Row],[Number of Units]]</f>
        <v>0</v>
      </c>
      <c r="F24" s="98"/>
      <c r="G24" s="346"/>
      <c r="H24" s="103">
        <f>Table32610[[#This Row],[% Allocable for the Administration of the Grant 
(Cap of 2% of Total Grant) (If applicable)]]*Table32610[[#This Row],[Total Cost             ]]</f>
        <v>0</v>
      </c>
      <c r="I24" s="401"/>
      <c r="J24" s="349"/>
      <c r="K24" s="379"/>
      <c r="L24" s="453"/>
      <c r="M24" s="675"/>
      <c r="N24" s="582">
        <v>0</v>
      </c>
      <c r="O24" s="730"/>
      <c r="P24" s="585"/>
      <c r="Q24" s="585"/>
    </row>
    <row r="25" spans="1:17" ht="15" customHeight="1">
      <c r="A25" s="379"/>
      <c r="B25" s="398"/>
      <c r="C25" s="399"/>
      <c r="D25" s="400"/>
      <c r="E25" s="103">
        <f>Table32610[[#This Row],[Unit Costs]]*Table32610[[#This Row],[Number of Units]]</f>
        <v>0</v>
      </c>
      <c r="F25" s="98"/>
      <c r="G25" s="346"/>
      <c r="H25" s="103">
        <f>Table32610[[#This Row],[% Allocable for the Administration of the Grant 
(Cap of 2% of Total Grant) (If applicable)]]*Table32610[[#This Row],[Total Cost             ]]</f>
        <v>0</v>
      </c>
      <c r="I25" s="401"/>
      <c r="J25" s="349"/>
      <c r="K25" s="379"/>
      <c r="L25" s="453"/>
      <c r="M25" s="675"/>
      <c r="N25" s="582">
        <v>0</v>
      </c>
      <c r="O25" s="730"/>
      <c r="P25" s="585"/>
      <c r="Q25" s="585"/>
    </row>
    <row r="26" spans="1:17" ht="15" customHeight="1">
      <c r="A26" s="171"/>
      <c r="B26" s="214"/>
      <c r="C26" s="336"/>
      <c r="D26" s="161"/>
      <c r="E26" s="103">
        <f>Table32610[[#This Row],[Unit Costs]]*Table32610[[#This Row],[Number of Units]]</f>
        <v>0</v>
      </c>
      <c r="F26" s="98"/>
      <c r="G26" s="337"/>
      <c r="H26" s="162">
        <f>Table32610[[#This Row],[% Allocable for the Administration of the Grant 
(Cap of 2% of Total Grant) (If applicable)]]*Table32610[[#This Row],[Total Cost             ]]</f>
        <v>0</v>
      </c>
      <c r="I26" s="402"/>
      <c r="J26" s="238"/>
      <c r="K26" s="171"/>
      <c r="L26" s="591"/>
      <c r="M26" s="675"/>
      <c r="N26" s="582">
        <v>0</v>
      </c>
      <c r="O26" s="730"/>
      <c r="P26" s="585"/>
      <c r="Q26" s="585"/>
    </row>
    <row r="27" spans="1:17" ht="15" customHeight="1">
      <c r="A27" s="171"/>
      <c r="B27" s="214"/>
      <c r="C27" s="336"/>
      <c r="D27" s="161"/>
      <c r="E27" s="162">
        <f>Table32610[[#This Row],[Unit Costs]]*Table32610[[#This Row],[Number of Units]]</f>
        <v>0</v>
      </c>
      <c r="F27" s="98"/>
      <c r="G27" s="337"/>
      <c r="H27" s="162">
        <f>Table32610[[#This Row],[% Allocable for the Administration of the Grant 
(Cap of 2% of Total Grant) (If applicable)]]*Table32610[[#This Row],[Total Cost             ]]</f>
        <v>0</v>
      </c>
      <c r="I27" s="402"/>
      <c r="J27" s="238"/>
      <c r="K27" s="171"/>
      <c r="L27" s="591"/>
      <c r="M27" s="675"/>
      <c r="N27" s="582">
        <v>0</v>
      </c>
      <c r="O27" s="730"/>
      <c r="P27" s="585"/>
      <c r="Q27" s="585"/>
    </row>
    <row r="28" spans="1:17" ht="15" customHeight="1" thickBot="1">
      <c r="A28" s="350"/>
      <c r="B28" s="351"/>
      <c r="C28" s="352"/>
      <c r="D28" s="353"/>
      <c r="E28" s="354"/>
      <c r="F28" s="249"/>
      <c r="G28" s="355"/>
      <c r="H28" s="355"/>
      <c r="I28" s="355"/>
      <c r="J28" s="350"/>
      <c r="K28" s="350"/>
    </row>
    <row r="29" spans="1:17" s="145" customFormat="1" ht="45.2" customHeight="1" thickBot="1">
      <c r="A29" s="782" t="s">
        <v>164</v>
      </c>
      <c r="B29" s="783"/>
      <c r="C29" s="783"/>
      <c r="D29" s="784"/>
      <c r="E29" s="530">
        <f>SUM(E8:E27)</f>
        <v>0</v>
      </c>
      <c r="F29" s="530">
        <f>SUMIF(F8:F27,"Yes",E8:E27)</f>
        <v>0</v>
      </c>
      <c r="G29" s="528" t="s">
        <v>77</v>
      </c>
      <c r="H29" s="530">
        <f>SUM(H8:H27)</f>
        <v>0</v>
      </c>
      <c r="I29" s="527"/>
      <c r="J29" s="527"/>
      <c r="K29" s="123"/>
      <c r="L29" s="123"/>
      <c r="M29" s="722"/>
      <c r="N29" s="723">
        <f>SUM(N8:N27)</f>
        <v>0</v>
      </c>
    </row>
    <row r="30" spans="1:17" ht="15" customHeight="1" thickBot="1">
      <c r="A30" s="256"/>
      <c r="B30" s="256"/>
      <c r="C30" s="256"/>
      <c r="D30" s="310"/>
      <c r="E30" s="311"/>
    </row>
    <row r="31" spans="1:17" ht="45.2" customHeight="1" thickBot="1">
      <c r="A31" s="790" t="s">
        <v>39</v>
      </c>
      <c r="B31" s="790"/>
      <c r="C31" s="790"/>
      <c r="D31" s="790"/>
      <c r="E31" s="790"/>
      <c r="F31" s="790"/>
      <c r="G31" s="790"/>
      <c r="H31" s="790"/>
      <c r="I31" s="790"/>
      <c r="J31" s="790"/>
      <c r="K31" s="790"/>
      <c r="L31" s="790"/>
      <c r="M31" s="790"/>
      <c r="N31" s="790"/>
      <c r="O31" s="790"/>
      <c r="P31" s="790"/>
      <c r="Q31" s="790"/>
    </row>
    <row r="35" spans="5:6">
      <c r="E35" s="313"/>
      <c r="F35" s="313"/>
    </row>
  </sheetData>
  <sheetProtection formatCells="0" formatColumns="0" formatRows="0" insertRows="0" insertHyperlinks="0" deleteRows="0" sort="0" autoFilter="0"/>
  <protectedRanges>
    <protectedRange sqref="A31:D31" name="Range1_2"/>
  </protectedRanges>
  <mergeCells count="6">
    <mergeCell ref="A31:Q31"/>
    <mergeCell ref="A1:C1"/>
    <mergeCell ref="A29:D29"/>
    <mergeCell ref="A3:Q3"/>
    <mergeCell ref="M5:Q5"/>
    <mergeCell ref="A2:Q2"/>
  </mergeCells>
  <phoneticPr fontId="12" type="noConversion"/>
  <conditionalFormatting sqref="N8:N27 P8:Q27">
    <cfRule type="expression" dxfId="192" priority="6">
      <formula>$H9="no"</formula>
    </cfRule>
    <cfRule type="expression" dxfId="191" priority="7">
      <formula>$H9="tbd"</formula>
    </cfRule>
  </conditionalFormatting>
  <conditionalFormatting sqref="N29">
    <cfRule type="expression" dxfId="190" priority="5">
      <formula>$I30="no"</formula>
    </cfRule>
  </conditionalFormatting>
  <conditionalFormatting sqref="O8:O27">
    <cfRule type="expression" dxfId="189" priority="1">
      <formula>#REF!="no"</formula>
    </cfRule>
    <cfRule type="expression" dxfId="188" priority="2">
      <formula>#REF!="tbd"</formula>
    </cfRule>
    <cfRule type="expression" dxfId="187" priority="3">
      <formula>$H9="no"</formula>
    </cfRule>
    <cfRule type="expression" dxfId="186" priority="4">
      <formula>$H9="tbd"</formula>
    </cfRule>
  </conditionalFormatting>
  <dataValidations count="4">
    <dataValidation type="list" allowBlank="1" showInputMessage="1" showErrorMessage="1" sqref="F26 F7:F21" xr:uid="{2ABF085E-696B-46FC-9B3C-7F25934DC2F9}">
      <formula1>"Yes, No"</formula1>
    </dataValidation>
    <dataValidation type="list" allowBlank="1" showInputMessage="1" showErrorMessage="1" sqref="P7:P27" xr:uid="{62EED02D-B681-484C-811E-93420626A929}">
      <formula1>"State,Local,Other"</formula1>
    </dataValidation>
    <dataValidation type="list" allowBlank="1" showInputMessage="1" showErrorMessage="1" sqref="M7:M27" xr:uid="{A23FE388-E6F6-4760-ABB7-A700AB355FA6}">
      <formula1>"Yes,No"</formula1>
    </dataValidation>
    <dataValidation type="list" allowBlank="1" showInputMessage="1" showErrorMessage="1" sqref="O8:O27" xr:uid="{6C5C1DD5-A237-48F4-A954-38A28499B907}">
      <formula1>"Cash,In Kind,Combination of both Cash &amp; In Kind (explanation is provided under Additional Explanation),TBD"</formula1>
    </dataValidation>
  </dataValidations>
  <printOptions horizontalCentered="1"/>
  <pageMargins left="0.5" right="0.5" top="0.25" bottom="0.25" header="0.5" footer="0.5"/>
  <pageSetup scale="53" orientation="landscape" horizontalDpi="300" verticalDpi="300" r:id="rId1"/>
  <headerFooter alignWithMargins="0"/>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19a7ae7-a54a-4d2e-b6ee-2a1ff08de50d">
      <Terms xmlns="http://schemas.microsoft.com/office/infopath/2007/PartnerControls"/>
    </lcf76f155ced4ddcb4097134ff3c332f>
    <TaxCatchAll xmlns="97ed109d-7f7e-400c-861e-99b3728289d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680B5C80F54C946B97038B983A468E3" ma:contentTypeVersion="10" ma:contentTypeDescription="Create a new document." ma:contentTypeScope="" ma:versionID="256667ea6849e28b817384d6138f6b55">
  <xsd:schema xmlns:xsd="http://www.w3.org/2001/XMLSchema" xmlns:xs="http://www.w3.org/2001/XMLSchema" xmlns:p="http://schemas.microsoft.com/office/2006/metadata/properties" xmlns:ns2="c19a7ae7-a54a-4d2e-b6ee-2a1ff08de50d" xmlns:ns3="97ed109d-7f7e-400c-861e-99b3728289dd" targetNamespace="http://schemas.microsoft.com/office/2006/metadata/properties" ma:root="true" ma:fieldsID="c4a480e2c05942675752bc1f75d6dbae" ns2:_="" ns3:_="">
    <xsd:import namespace="c19a7ae7-a54a-4d2e-b6ee-2a1ff08de50d"/>
    <xsd:import namespace="97ed109d-7f7e-400c-861e-99b3728289d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9a7ae7-a54a-4d2e-b6ee-2a1ff08de5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172c634-55c1-468d-ac52-a610fc28aae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7ed109d-7f7e-400c-861e-99b3728289d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ebc61fd-a1d5-445b-8294-d45a94c5f32e}" ma:internalName="TaxCatchAll" ma:showField="CatchAllData" ma:web="97ed109d-7f7e-400c-861e-99b3728289d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94BF2A-02CA-4D55-A096-7EE3C0A8ADB9}"/>
</file>

<file path=customXml/itemProps2.xml><?xml version="1.0" encoding="utf-8"?>
<ds:datastoreItem xmlns:ds="http://schemas.openxmlformats.org/officeDocument/2006/customXml" ds:itemID="{9DD64AEE-B3A9-472F-98D8-2ECF88778003}"/>
</file>

<file path=customXml/itemProps3.xml><?xml version="1.0" encoding="utf-8"?>
<ds:datastoreItem xmlns:ds="http://schemas.openxmlformats.org/officeDocument/2006/customXml" ds:itemID="{6A4722B9-89D3-46D8-9045-821B8D898680}"/>
</file>

<file path=docMetadata/LabelInfo.xml><?xml version="1.0" encoding="utf-8"?>
<clbl:labelList xmlns:clbl="http://schemas.microsoft.com/office/2020/mipLabelMetadata">
  <clbl:label id="{568178ef-2b90-40ee-86de-4595a529cba9}" enabled="1" method="Standard" siteId="{d6cff1bd-67dd-4ce8-945d-d07dc775672f}" removed="0"/>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2026-05-07T17:27:51Z</dcterms:created>
  <dcterms:modified xsi:type="dcterms:W3CDTF">2026-05-07T18:29:04Z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ContentBits">
    <vt:lpwstr>0</vt:lpwstr>
  </property>
  <property fmtid="{D5CDD505-2E9C-101B-9397-08002B2CF9AE}" pid="3" name="MSIP_Label_ea60d57e-af5b-4752-ac57-3e4f28ca11dc_Enabled">
    <vt:lpwstr>true</vt:lpwstr>
  </property>
  <property fmtid="{D5CDD505-2E9C-101B-9397-08002B2CF9AE}" pid="4" name="MSIP_Label_ea60d57e-af5b-4752-ac57-3e4f28ca11dc_Name">
    <vt:lpwstr>ea60d57e-af5b-4752-ac57-3e4f28ca11dc</vt:lpwstr>
  </property>
  <property fmtid="{D5CDD505-2E9C-101B-9397-08002B2CF9AE}" pid="5" name="MediaServiceImageTags">
    <vt:lpwstr/>
  </property>
  <property fmtid="{D5CDD505-2E9C-101B-9397-08002B2CF9AE}" pid="6" name="MSIP_Label_ea60d57e-af5b-4752-ac57-3e4f28ca11dc_SetDate">
    <vt:lpwstr>2024-11-05T19:50:13Z</vt:lpwstr>
  </property>
  <property fmtid="{D5CDD505-2E9C-101B-9397-08002B2CF9AE}" pid="7" name="ContentTypeId">
    <vt:lpwstr>0x010100C680B5C80F54C946B97038B983A468E3</vt:lpwstr>
  </property>
  <property fmtid="{D5CDD505-2E9C-101B-9397-08002B2CF9AE}" pid="8" name="MSIP_Label_ea60d57e-af5b-4752-ac57-3e4f28ca11dc_ActionId">
    <vt:lpwstr>47dd739c-b6f5-4dce-977d-d977fe1ac4be</vt:lpwstr>
  </property>
  <property fmtid="{D5CDD505-2E9C-101B-9397-08002B2CF9AE}" pid="9" name="MSIP_Label_ea60d57e-af5b-4752-ac57-3e4f28ca11dc_SiteId">
    <vt:lpwstr>36da45f1-dd2c-4d1f-af13-5abe46b99921</vt:lpwstr>
  </property>
  <property fmtid="{D5CDD505-2E9C-101B-9397-08002B2CF9AE}" pid="10" name="MSIP_Label_ea60d57e-af5b-4752-ac57-3e4f28ca11dc_Method">
    <vt:lpwstr>Standard</vt:lpwstr>
  </property>
</Properties>
</file>