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vbaProject.bin" ContentType="application/vnd.ms-office.vbaProject"/>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02" codeName="{00000000-0000-0000-0000-000000000000}"/>
  <workbookPr codeName="ThisWorkbook" defaultThemeVersion="124226"/>
  <mc:AlternateContent xmlns:mc="http://schemas.openxmlformats.org/markup-compatibility/2006">
    <mc:Choice Requires="x15">
      <x15ac:absPath xmlns:x15ac="http://schemas.microsoft.com/office/spreadsheetml/2010/11/ac" url="https://usdagcc.sharepoint.com/sites/FBC-EPAD/RAP/Shared Documents/Information Collection Requests/FSA/0560-0238 FLP - General Program Administration/2026 Renewal/"/>
    </mc:Choice>
  </mc:AlternateContent>
  <xr:revisionPtr revIDLastSave="163" documentId="8_{24434D4C-B6D8-4A5C-B6F8-646BE4501B77}" xr6:coauthVersionLast="47" xr6:coauthVersionMax="47" xr10:uidLastSave="{6777E172-B8F0-4885-A1C7-EFA9759C661D}"/>
  <workbookProtection workbookPassword="CA59" lockStructure="1"/>
  <bookViews>
    <workbookView xWindow="-110" yWindow="-110" windowWidth="19420" windowHeight="10300" xr2:uid="{00000000-000D-0000-FFFF-FFFF00000000}"/>
  </bookViews>
  <sheets>
    <sheet name="Sheet1" sheetId="19" r:id="rId1"/>
  </sheets>
  <definedNames>
    <definedName name="_xlnm.Print_Area" localSheetId="0">Sheet1!$A$1:$R$77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73" i="19" l="1"/>
  <c r="T74" i="19"/>
  <c r="R73" i="19" l="1"/>
  <c r="J39" i="19"/>
  <c r="M39" i="19" s="1"/>
  <c r="J40" i="19"/>
  <c r="M40" i="19" s="1"/>
  <c r="J41" i="19"/>
  <c r="M41" i="19" s="1"/>
  <c r="J42" i="19"/>
  <c r="M42" i="19" s="1"/>
  <c r="J43" i="19"/>
  <c r="M43" i="19" s="1"/>
  <c r="J44" i="19"/>
  <c r="M44" i="19" s="1"/>
  <c r="J68" i="19"/>
  <c r="M68" i="19" s="1"/>
  <c r="J64" i="19"/>
  <c r="M64" i="19" s="1"/>
  <c r="J63" i="19"/>
  <c r="M63" i="19" s="1"/>
  <c r="J62" i="19"/>
  <c r="M62" i="19" s="1"/>
  <c r="J61" i="19"/>
  <c r="M61" i="19" s="1"/>
  <c r="J60" i="19"/>
  <c r="M60" i="19" s="1"/>
  <c r="J59" i="19"/>
  <c r="M59" i="19" s="1"/>
  <c r="J58" i="19"/>
  <c r="M58" i="19" s="1"/>
  <c r="J57" i="19"/>
  <c r="M57" i="19" s="1"/>
  <c r="J56" i="19"/>
  <c r="M56" i="19" s="1"/>
  <c r="J55" i="19"/>
  <c r="M55" i="19" s="1"/>
  <c r="J65" i="19"/>
  <c r="M65" i="19" s="1"/>
  <c r="J66" i="19"/>
  <c r="M66" i="19" s="1"/>
  <c r="J67" i="19"/>
  <c r="M67" i="19" s="1"/>
  <c r="J69" i="19"/>
  <c r="M69" i="19" s="1"/>
  <c r="J45" i="19"/>
  <c r="M45" i="19" s="1"/>
  <c r="J46" i="19"/>
  <c r="M46" i="19" s="1"/>
  <c r="J47" i="19"/>
  <c r="M47" i="19" s="1"/>
  <c r="J48" i="19"/>
  <c r="M48" i="19" s="1"/>
  <c r="J49" i="19"/>
  <c r="M49" i="19" s="1"/>
  <c r="J50" i="19"/>
  <c r="M50" i="19" s="1"/>
  <c r="J51" i="19"/>
  <c r="M51" i="19" s="1"/>
  <c r="J52" i="19"/>
  <c r="M52" i="19" s="1"/>
  <c r="J53" i="19"/>
  <c r="M53" i="19" s="1"/>
  <c r="J54" i="19"/>
  <c r="M54" i="19" s="1"/>
  <c r="J70" i="19"/>
  <c r="M70" i="19" s="1"/>
  <c r="J71" i="19"/>
  <c r="M71" i="19" s="1"/>
  <c r="J72" i="19"/>
  <c r="M72" i="19" s="1"/>
  <c r="J73" i="19"/>
  <c r="L73" i="19" s="1"/>
  <c r="J74" i="19"/>
  <c r="J38" i="19"/>
  <c r="M38" i="19" s="1"/>
  <c r="R38" i="19" l="1"/>
  <c r="T38" i="19"/>
  <c r="R72" i="19"/>
  <c r="T72" i="19"/>
  <c r="R71" i="19"/>
  <c r="T71" i="19"/>
  <c r="R70" i="19"/>
  <c r="T70" i="19"/>
  <c r="T75" i="19" s="1"/>
  <c r="T54" i="19"/>
  <c r="R54" i="19"/>
  <c r="R53" i="19"/>
  <c r="T53" i="19"/>
  <c r="R52" i="19"/>
  <c r="T52" i="19"/>
  <c r="T51" i="19"/>
  <c r="R51" i="19"/>
  <c r="T50" i="19"/>
  <c r="R50" i="19"/>
  <c r="T49" i="19"/>
  <c r="R49" i="19"/>
  <c r="R48" i="19"/>
  <c r="T48" i="19"/>
  <c r="T47" i="19"/>
  <c r="R47" i="19"/>
  <c r="T46" i="19"/>
  <c r="R46" i="19"/>
  <c r="T45" i="19"/>
  <c r="R45" i="19"/>
  <c r="R69" i="19"/>
  <c r="T69" i="19"/>
  <c r="R67" i="19"/>
  <c r="T67" i="19"/>
  <c r="R66" i="19"/>
  <c r="T66" i="19"/>
  <c r="T65" i="19"/>
  <c r="R65" i="19"/>
  <c r="R55" i="19"/>
  <c r="T55" i="19"/>
  <c r="R56" i="19"/>
  <c r="T56" i="19"/>
  <c r="T57" i="19"/>
  <c r="R57" i="19"/>
  <c r="R58" i="19"/>
  <c r="T58" i="19"/>
  <c r="T59" i="19"/>
  <c r="R59" i="19"/>
  <c r="R60" i="19"/>
  <c r="T60" i="19"/>
  <c r="R61" i="19"/>
  <c r="T61" i="19"/>
  <c r="T62" i="19"/>
  <c r="R62" i="19"/>
  <c r="R63" i="19"/>
  <c r="T63" i="19"/>
  <c r="R64" i="19"/>
  <c r="T64" i="19"/>
  <c r="T68" i="19"/>
  <c r="R68" i="19"/>
  <c r="T44" i="19"/>
  <c r="R44" i="19"/>
  <c r="T43" i="19"/>
  <c r="R43" i="19"/>
  <c r="R42" i="19"/>
  <c r="T42" i="19"/>
  <c r="R41" i="19"/>
  <c r="T41" i="19"/>
  <c r="R40" i="19"/>
  <c r="T40" i="19"/>
  <c r="R39" i="19"/>
  <c r="T39" i="19"/>
  <c r="J28" i="19" l="1"/>
  <c r="M28" i="19" s="1"/>
  <c r="J29" i="19"/>
  <c r="M29" i="19" s="1"/>
  <c r="J30" i="19"/>
  <c r="M30" i="19" s="1"/>
  <c r="J31" i="19"/>
  <c r="M31" i="19" s="1"/>
  <c r="J32" i="19"/>
  <c r="M32" i="19" s="1"/>
  <c r="J33" i="19"/>
  <c r="M33" i="19" s="1"/>
  <c r="J34" i="19"/>
  <c r="M34" i="19" s="1"/>
  <c r="J35" i="19"/>
  <c r="M35" i="19" s="1"/>
  <c r="J36" i="19"/>
  <c r="M36" i="19" s="1"/>
  <c r="J37" i="19"/>
  <c r="M37" i="19" s="1"/>
  <c r="J22" i="19"/>
  <c r="M22" i="19" s="1"/>
  <c r="J23" i="19"/>
  <c r="M23" i="19" s="1"/>
  <c r="J24" i="19"/>
  <c r="M24" i="19" s="1"/>
  <c r="J25" i="19"/>
  <c r="M25" i="19" s="1"/>
  <c r="J26" i="19"/>
  <c r="M26" i="19" s="1"/>
  <c r="J27" i="19"/>
  <c r="M27" i="19" s="1"/>
  <c r="L74" i="19"/>
  <c r="R74" i="19" s="1"/>
  <c r="J21" i="19"/>
  <c r="M21" i="19" s="1"/>
  <c r="R21" i="19" l="1"/>
  <c r="T21" i="19"/>
  <c r="R27" i="19"/>
  <c r="T27" i="19"/>
  <c r="R26" i="19"/>
  <c r="T26" i="19"/>
  <c r="R25" i="19"/>
  <c r="T25" i="19"/>
  <c r="R24" i="19"/>
  <c r="T24" i="19"/>
  <c r="R23" i="19"/>
  <c r="T23" i="19"/>
  <c r="R22" i="19"/>
  <c r="T22" i="19"/>
  <c r="R37" i="19"/>
  <c r="T37" i="19"/>
  <c r="R36" i="19"/>
  <c r="T36" i="19"/>
  <c r="R35" i="19"/>
  <c r="T35" i="19"/>
  <c r="R34" i="19"/>
  <c r="T34" i="19"/>
  <c r="R33" i="19"/>
  <c r="T33" i="19"/>
  <c r="R32" i="19"/>
  <c r="T32" i="19"/>
  <c r="R31" i="19"/>
  <c r="T31" i="19"/>
  <c r="R30" i="19"/>
  <c r="T30" i="19"/>
  <c r="R29" i="19"/>
  <c r="T29" i="19"/>
  <c r="R28" i="19"/>
  <c r="T28" i="19"/>
  <c r="J20" i="19"/>
  <c r="J75" i="19" s="1"/>
  <c r="M20" i="19" l="1"/>
  <c r="J76" i="19"/>
  <c r="P75" i="19"/>
  <c r="P76" i="19" s="1"/>
  <c r="M75" i="19" l="1"/>
  <c r="T20" i="19"/>
  <c r="L75" i="19"/>
  <c r="L76" i="19" s="1"/>
  <c r="M76" i="19"/>
  <c r="R20" i="19"/>
  <c r="R75" i="19" s="1"/>
  <c r="R76" i="19" s="1"/>
  <c r="J77" i="19"/>
  <c r="M77" i="19" l="1"/>
</calcChain>
</file>

<file path=xl/sharedStrings.xml><?xml version="1.0" encoding="utf-8"?>
<sst xmlns="http://schemas.openxmlformats.org/spreadsheetml/2006/main" count="217" uniqueCount="160">
  <si>
    <r>
      <t xml:space="preserve">INSTRUCTIONS:  </t>
    </r>
    <r>
      <rPr>
        <sz val="8"/>
        <rFont val="Times New Roman"/>
        <family val="1"/>
      </rPr>
      <t>Use this form when a single information collection document involves multiple reporting and recordkeeping requirements.  The totals of the figures in cols. should be entered in item 13 of OMB-83-I:                  cols. (D) &amp;/or (I) = 13a (respondent is only counted once); cols. F &amp; I = 13b;         cols. H &amp; K = 13c.                                                                                                                                                                                                                                                                                                       (F)Total/(D)Total = (E)Average     (H)Total/(F)Total = (G)Average     (K)Total/(I)Total = (J)Average</t>
    </r>
    <r>
      <rPr>
        <b/>
        <sz val="8"/>
        <rFont val="Times New Roman"/>
        <family val="1"/>
      </rPr>
      <t xml:space="preserve">
NOTE:  </t>
    </r>
    <r>
      <rPr>
        <sz val="8"/>
        <rFont val="Times New Roman"/>
        <family val="1"/>
      </rPr>
      <t xml:space="preserve">The columns will calculate automatically.  If Col. E's response is something other than annually, i.e., 1/6 years, list as "1/6" &amp; decimal will display. </t>
    </r>
    <r>
      <rPr>
        <b/>
        <sz val="8"/>
        <rFont val="Times New Roman"/>
        <family val="1"/>
      </rPr>
      <t xml:space="preserve">   
</t>
    </r>
  </si>
  <si>
    <t>TITLE OF INFORMATION COLLECTION DOCUMENT</t>
  </si>
  <si>
    <t>OMB NO.</t>
  </si>
  <si>
    <t>0560-0238</t>
  </si>
  <si>
    <t>General Program Administration</t>
  </si>
  <si>
    <t>DATE PREPARED</t>
  </si>
  <si>
    <t>IDENTIFICATION OF REPORTING OR RECORDKEEPING REQUIREMENT</t>
  </si>
  <si>
    <t>ANNUAL BURDEN</t>
  </si>
  <si>
    <t>REPORTS</t>
  </si>
  <si>
    <t>RECORDS</t>
  </si>
  <si>
    <t>RESPONDENT COST</t>
  </si>
  <si>
    <t xml:space="preserve">Revised Annual Burden hours  </t>
  </si>
  <si>
    <t>TOTAL BURDEN HOURS</t>
  </si>
  <si>
    <t>TOTAL</t>
  </si>
  <si>
    <t xml:space="preserve"> Previously Approved Burden Hours </t>
  </si>
  <si>
    <t xml:space="preserve"> Difference Due to Adjustments </t>
  </si>
  <si>
    <t xml:space="preserve"> Differences Due to Program Changes </t>
  </si>
  <si>
    <t>FORMS NO (S)</t>
  </si>
  <si>
    <t>NO. OF</t>
  </si>
  <si>
    <t>NO OF</t>
  </si>
  <si>
    <t>TOTAL ANNUAL</t>
  </si>
  <si>
    <t>HOURS</t>
  </si>
  <si>
    <t xml:space="preserve"> (Col. F x G)</t>
  </si>
  <si>
    <t xml:space="preserve">NO. OF </t>
  </si>
  <si>
    <t xml:space="preserve">ANNUAL </t>
  </si>
  <si>
    <t>RECORD-</t>
  </si>
  <si>
    <t>COST</t>
  </si>
  <si>
    <t>SECTION OF</t>
  </si>
  <si>
    <t>DESCRIPTION</t>
  </si>
  <si>
    <t>(If "none"</t>
  </si>
  <si>
    <t>RESPONDENTS</t>
  </si>
  <si>
    <t>RESPONSES</t>
  </si>
  <si>
    <t xml:space="preserve">PER  </t>
  </si>
  <si>
    <t>(H)</t>
  </si>
  <si>
    <t>HOURS PER</t>
  </si>
  <si>
    <t>KEEPING HOURS</t>
  </si>
  <si>
    <t>PER</t>
  </si>
  <si>
    <t>REGS.</t>
  </si>
  <si>
    <t>so state)</t>
  </si>
  <si>
    <t xml:space="preserve">PER </t>
  </si>
  <si>
    <t>(Col. D x E)</t>
  </si>
  <si>
    <t>RESPONSE</t>
  </si>
  <si>
    <t>KEEPERS</t>
  </si>
  <si>
    <t>(Col. I x J)</t>
  </si>
  <si>
    <t>HOUR</t>
  </si>
  <si>
    <t>(Col. H x L)</t>
  </si>
  <si>
    <t>RESPONDENT</t>
  </si>
  <si>
    <t>EXEMPT</t>
  </si>
  <si>
    <t>NON-EXEMPT</t>
  </si>
  <si>
    <t>KEEPER</t>
  </si>
  <si>
    <t>(A)</t>
  </si>
  <si>
    <t>(B)</t>
  </si>
  <si>
    <t>(C)</t>
  </si>
  <si>
    <t>(D)</t>
  </si>
  <si>
    <t>(E)</t>
  </si>
  <si>
    <t>(F)</t>
  </si>
  <si>
    <t>(G)</t>
  </si>
  <si>
    <t>(I)</t>
  </si>
  <si>
    <t>(J)</t>
  </si>
  <si>
    <t>(K)</t>
  </si>
  <si>
    <t>(L)</t>
  </si>
  <si>
    <t>(M)</t>
  </si>
  <si>
    <t>761.102; 761.105; 765.51, 765.101</t>
  </si>
  <si>
    <t>FBP - Balance Sheet - YEA, limited resource review, graduation review, operational review</t>
  </si>
  <si>
    <t>FSA-2037 (farmer)</t>
  </si>
  <si>
    <t>FBP - Balance Sheet - loan making requests - individual</t>
  </si>
  <si>
    <t>FBP - Balance sheet - loan making requests - entity member</t>
  </si>
  <si>
    <t>FBP - Balance sheet - loan closing &gt; 90 days - indivdual</t>
  </si>
  <si>
    <t>FBP - Balance sheet - loan closing &gt; 90 days - entity members</t>
  </si>
  <si>
    <t>FBP - Balance sheet - adverse decision update</t>
  </si>
  <si>
    <t>FBP - Balance sheet - subordination request - individual</t>
  </si>
  <si>
    <t>FBP  - Balance sheet - subordination request - entity member</t>
  </si>
  <si>
    <t>FBP - Balance sheet - transfer and assumption - individual</t>
  </si>
  <si>
    <t>FBP - Balance sheet - transfer and assumption - entity member</t>
  </si>
  <si>
    <t>766.102 (a), 766.102 (d)</t>
  </si>
  <si>
    <t>FBP - Balance sheet - primary loan servicing - individual (currently delinquent and financially distressed that became delinquent)</t>
  </si>
  <si>
    <t>FBP - Balance sheet - primary loan servicing - entity member (currently delinquent and financially distressed that became delinquent)</t>
  </si>
  <si>
    <t>FBP - Balance Sheet - shared appreciation - individual</t>
  </si>
  <si>
    <t>FBP - Balance sheet - shared appreciation - entity member</t>
  </si>
  <si>
    <t>766.353; 766.354</t>
  </si>
  <si>
    <t>FBP - Balance sheet - voluntary conveyance  - individual</t>
  </si>
  <si>
    <t>FBP - Balance sheet - voluntary conveyance - entity member</t>
  </si>
  <si>
    <t>763.7 (b)</t>
  </si>
  <si>
    <t>FBP - Balance sheet - guaranteed land contract loan making</t>
  </si>
  <si>
    <t>763.18 (b)</t>
  </si>
  <si>
    <t>FBP - Balance sheet - guaranteed land contract loan servicing</t>
  </si>
  <si>
    <t>761.102, 104, 105, 765.101</t>
  </si>
  <si>
    <t>FBP - Income and Expense - YEA, limited resource review, graduation review</t>
  </si>
  <si>
    <t>FSA-2038 (farmer)</t>
  </si>
  <si>
    <t>764.51 (b) &amp; (c)</t>
  </si>
  <si>
    <t>FBP - Income and Expense - loan making requests</t>
  </si>
  <si>
    <t>764.401 (c)</t>
  </si>
  <si>
    <t>FBP - Income and Expense - adverse decision update</t>
  </si>
  <si>
    <t>764.402 (a)</t>
  </si>
  <si>
    <t>FBP - Income and Expense - loan closing &gt; 90 days</t>
  </si>
  <si>
    <t>765.205 (a) &amp; (b)</t>
  </si>
  <si>
    <t>FBP - Income and Expense - subordination request</t>
  </si>
  <si>
    <t>FBP - Income and Expense - junior lien request</t>
  </si>
  <si>
    <t xml:space="preserve">FBP - Income and Expense - severance agreement request </t>
  </si>
  <si>
    <t>FBP - Income and expense - cease operating security</t>
  </si>
  <si>
    <t>FBP - Income and Expense - transfer and assumption</t>
  </si>
  <si>
    <t>FBP - Income and Expense - release of liability with transfer</t>
  </si>
  <si>
    <t>766.52 (a)</t>
  </si>
  <si>
    <t>FBP - Income and Expense - request for disaster set-aside</t>
  </si>
  <si>
    <t>FBP - Income and Expense - primary loan servicing - delinquent and financially distressed</t>
  </si>
  <si>
    <t>766.109 (a)</t>
  </si>
  <si>
    <t>FBP - Income and Expense - post deferral request</t>
  </si>
  <si>
    <t>766.151 (a) &amp; (b)</t>
  </si>
  <si>
    <t>FBP - Income and Expense - homestead protection request</t>
  </si>
  <si>
    <t>FBP - Income and Expense - shared appreciation request</t>
  </si>
  <si>
    <t>FBP - Income and Expense - guaranteed land contract</t>
  </si>
  <si>
    <t>FBP - Summary of year's business</t>
  </si>
  <si>
    <t>FSA-2039 (farmer)</t>
  </si>
  <si>
    <t>761.51 (a); 765.352</t>
  </si>
  <si>
    <t>Deposit agrrement - loan making and RE proceeds - applicant</t>
  </si>
  <si>
    <t>FSA-2140 (farmer)</t>
  </si>
  <si>
    <t>Deposit agreement - loan making and RE proceeds 0 lender</t>
  </si>
  <si>
    <t>761.53; 765.352</t>
  </si>
  <si>
    <t>Interest-bearing deposit agreement - applicant (farmer)</t>
  </si>
  <si>
    <t>FSA-2141 (farmer)</t>
  </si>
  <si>
    <t>Interest-bearing deposit agreement - applicant (business)</t>
  </si>
  <si>
    <t>FSA-2141 (business)</t>
  </si>
  <si>
    <t>761.10 (b); 765.205</t>
  </si>
  <si>
    <t>Development plan</t>
  </si>
  <si>
    <t>FSA-2150 (farmer)</t>
  </si>
  <si>
    <t>761.10 (f)</t>
  </si>
  <si>
    <t>Release by claimants</t>
  </si>
  <si>
    <t>FSA-2153 (business)</t>
  </si>
  <si>
    <t>Release by contractor</t>
  </si>
  <si>
    <t>FSA-2154 (business)</t>
  </si>
  <si>
    <t>Applicant/borrower obtains FSA 2153/FSA 2154</t>
  </si>
  <si>
    <t>FSA-2153, FSA-2154 (business)</t>
  </si>
  <si>
    <t>767.7 (a)</t>
  </si>
  <si>
    <t>Vendor appraiser registration</t>
  </si>
  <si>
    <t>FSA-2155 (business)</t>
  </si>
  <si>
    <t>761.10 (c) &amp; (d)</t>
  </si>
  <si>
    <t>Tech. data, tests, engineering evaluation, certif. of comp</t>
  </si>
  <si>
    <t>Non-form (farmer)</t>
  </si>
  <si>
    <t>761.10 (e)</t>
  </si>
  <si>
    <t>Written certification of inspection</t>
  </si>
  <si>
    <t>761.10 (g)</t>
  </si>
  <si>
    <t>Surety requirement</t>
  </si>
  <si>
    <t>761.10 (h)</t>
  </si>
  <si>
    <t>Revised surety requirement for change in development plan</t>
  </si>
  <si>
    <t>Request to change planned development</t>
  </si>
  <si>
    <t>761.103 (a) &amp; (b)</t>
  </si>
  <si>
    <t>Development of loan assessment</t>
  </si>
  <si>
    <t>761.103 (c) &amp; (d)</t>
  </si>
  <si>
    <t>Assessment update</t>
  </si>
  <si>
    <t>761.104 (d)</t>
  </si>
  <si>
    <t>Evidence of premium price for commodities</t>
  </si>
  <si>
    <t>761.105 (b)</t>
  </si>
  <si>
    <t>Actual income, production, expenses and financial records</t>
  </si>
  <si>
    <t>FBP - Balance Sheet - FSFL</t>
  </si>
  <si>
    <t>FBP - Income and Expense - FSFL</t>
  </si>
  <si>
    <t>SUBTOTAL</t>
  </si>
  <si>
    <t>TOTAL OF ALL PAGES</t>
  </si>
  <si>
    <t>TOTAL - COLUMNS "F" AND "I" = OMB 83-I, 13b; COLUMNS "H" AND "K" = OMB 83-I, 13c</t>
  </si>
  <si>
    <t xml:space="preserve">Items 20, 21, 22, 26, 27, 28, 29, 30, 31, 32, 33, 34, 35, 36, 37, 54, 56, 60, 61, 63, 64, 65, 69, 72and 73 were determined to be unique respondents.  Other items would be supplemental or additional items submitted by same respondent of previous counted item.  </t>
  </si>
  <si>
    <t>Total unduplicated responses are 66,041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</si>
</sst>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00"/>
    <numFmt numFmtId="166" formatCode="mmmm\ d\,\ yyyy"/>
    <numFmt numFmtId="167" formatCode="&quot;$&quot;#,##0.00"/>
  </numFmts>
  <fonts count="15">
    <font>
      <sz val="10"/>
      <name val="Arial"/>
    </font>
    <font>
      <sz val="6"/>
      <name val="Times New Roman"/>
      <family val="1"/>
    </font>
    <font>
      <b/>
      <sz val="6"/>
      <name val="Arial"/>
      <family val="2"/>
    </font>
    <font>
      <sz val="6"/>
      <name val="Arial"/>
      <family val="2"/>
    </font>
    <font>
      <b/>
      <sz val="6"/>
      <name val="Times New Roman"/>
      <family val="1"/>
    </font>
    <font>
      <sz val="10"/>
      <name val="Times New Roman"/>
      <family val="1"/>
    </font>
    <font>
      <b/>
      <sz val="10"/>
      <name val="Times New Roman"/>
      <family val="1"/>
    </font>
    <font>
      <sz val="5"/>
      <name val="Arial"/>
      <family val="2"/>
    </font>
    <font>
      <b/>
      <sz val="7.5"/>
      <name val="Arial"/>
      <family val="2"/>
    </font>
    <font>
      <b/>
      <sz val="7"/>
      <name val="Arial"/>
      <family val="2"/>
    </font>
    <font>
      <sz val="8"/>
      <name val="Times New Roman"/>
      <family val="1"/>
    </font>
    <font>
      <b/>
      <sz val="8"/>
      <name val="Times New Roman"/>
      <family val="1"/>
    </font>
    <font>
      <sz val="10"/>
      <name val="Arial"/>
      <family val="2"/>
    </font>
    <font>
      <b/>
      <sz val="8"/>
      <name val="Arial"/>
      <family val="2"/>
    </font>
    <font>
      <b/>
      <sz val="8"/>
      <color rgb="FF000000"/>
      <name val="Calibri"/>
      <family val="2"/>
    </font>
  </fonts>
  <fills count="3">
    <fill>
      <patternFill patternType="none"/>
    </fill>
    <fill>
      <patternFill patternType="gray125"/>
    </fill>
    <fill>
      <patternFill patternType="solid">
        <fgColor rgb="FFFF0000"/>
        <bgColor rgb="FF000000"/>
      </patternFill>
    </fill>
  </fills>
  <borders count="31">
    <border>
      <left/>
      <right/>
      <top/>
      <bottom/>
      <diagonal/>
    </border>
    <border>
      <left/>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top/>
      <bottom style="thin">
        <color rgb="FF000000"/>
      </bottom>
      <diagonal/>
    </border>
    <border>
      <left/>
      <right/>
      <top/>
      <bottom style="thin">
        <color rgb="FF000000"/>
      </bottom>
      <diagonal/>
    </border>
  </borders>
  <cellStyleXfs count="1">
    <xf numFmtId="0" fontId="0" fillId="0" borderId="0"/>
  </cellStyleXfs>
  <cellXfs count="167">
    <xf numFmtId="0" fontId="0" fillId="0" borderId="0" xfId="0"/>
    <xf numFmtId="0" fontId="12" fillId="0" borderId="14" xfId="0" applyFont="1" applyBorder="1"/>
    <xf numFmtId="0" fontId="12" fillId="0" borderId="21" xfId="0" applyFont="1" applyBorder="1"/>
    <xf numFmtId="0" fontId="12" fillId="0" borderId="0" xfId="0" applyFont="1"/>
    <xf numFmtId="0" fontId="1" fillId="0" borderId="0" xfId="0" applyFont="1"/>
    <xf numFmtId="0" fontId="10" fillId="0" borderId="0" xfId="0" applyFont="1" applyAlignment="1">
      <alignment horizontal="left" vertical="top" wrapText="1"/>
    </xf>
    <xf numFmtId="0" fontId="1" fillId="0" borderId="3" xfId="0" applyFont="1" applyBorder="1"/>
    <xf numFmtId="2" fontId="1" fillId="0" borderId="4" xfId="0" applyNumberFormat="1" applyFont="1" applyBorder="1"/>
    <xf numFmtId="2" fontId="1" fillId="0" borderId="19" xfId="0" applyNumberFormat="1" applyFont="1" applyBorder="1"/>
    <xf numFmtId="0" fontId="1" fillId="0" borderId="0" xfId="0" applyFont="1" applyProtection="1">
      <protection locked="0"/>
    </xf>
    <xf numFmtId="2" fontId="1" fillId="0" borderId="3" xfId="0" applyNumberFormat="1" applyFont="1" applyBorder="1"/>
    <xf numFmtId="0" fontId="8" fillId="0" borderId="0" xfId="0" applyFont="1"/>
    <xf numFmtId="166" fontId="5" fillId="0" borderId="4" xfId="0" applyNumberFormat="1" applyFont="1" applyBorder="1" applyAlignment="1">
      <alignment horizontal="center" vertical="center"/>
    </xf>
    <xf numFmtId="166" fontId="5" fillId="0" borderId="19" xfId="0" applyNumberFormat="1" applyFont="1" applyBorder="1" applyAlignment="1">
      <alignment horizontal="center" vertical="center"/>
    </xf>
    <xf numFmtId="0" fontId="1" fillId="0" borderId="5" xfId="0" applyFont="1" applyBorder="1" applyAlignment="1">
      <alignment wrapText="1"/>
    </xf>
    <xf numFmtId="2" fontId="4" fillId="0" borderId="4" xfId="0" applyNumberFormat="1" applyFont="1" applyBorder="1" applyAlignment="1">
      <alignment horizontal="center" vertical="center"/>
    </xf>
    <xf numFmtId="2" fontId="4" fillId="0" borderId="19" xfId="0" applyNumberFormat="1" applyFont="1" applyBorder="1" applyAlignment="1">
      <alignment horizontal="center" vertical="center"/>
    </xf>
    <xf numFmtId="0" fontId="1" fillId="0" borderId="4" xfId="0" applyFont="1" applyBorder="1" applyAlignment="1">
      <alignment wrapText="1"/>
    </xf>
    <xf numFmtId="0" fontId="1" fillId="0" borderId="5" xfId="0" applyFont="1" applyBorder="1"/>
    <xf numFmtId="0" fontId="1" fillId="0" borderId="2" xfId="0" applyFont="1" applyBorder="1"/>
    <xf numFmtId="0" fontId="1" fillId="0" borderId="2" xfId="0" applyFont="1" applyBorder="1" applyAlignment="1">
      <alignment horizontal="center" wrapText="1"/>
    </xf>
    <xf numFmtId="0" fontId="1" fillId="0" borderId="6" xfId="0" applyFont="1" applyBorder="1"/>
    <xf numFmtId="2" fontId="7" fillId="0" borderId="3" xfId="0" applyNumberFormat="1" applyFont="1" applyBorder="1" applyAlignment="1">
      <alignment horizontal="center"/>
    </xf>
    <xf numFmtId="2" fontId="7" fillId="0" borderId="4" xfId="0" applyNumberFormat="1" applyFont="1" applyBorder="1" applyAlignment="1">
      <alignment horizontal="center"/>
    </xf>
    <xf numFmtId="2" fontId="7" fillId="0" borderId="20" xfId="0" applyNumberFormat="1" applyFont="1" applyBorder="1" applyAlignment="1">
      <alignment horizontal="center"/>
    </xf>
    <xf numFmtId="0" fontId="3" fillId="0" borderId="2" xfId="0" applyFont="1" applyBorder="1" applyAlignment="1">
      <alignment horizontal="center" wrapText="1"/>
    </xf>
    <xf numFmtId="0" fontId="3" fillId="0" borderId="3" xfId="0" applyFont="1" applyBorder="1" applyAlignment="1">
      <alignment horizontal="center"/>
    </xf>
    <xf numFmtId="0" fontId="3" fillId="0" borderId="2" xfId="0" applyFont="1" applyBorder="1" applyAlignment="1">
      <alignment horizontal="center"/>
    </xf>
    <xf numFmtId="2" fontId="3" fillId="0" borderId="4" xfId="0" applyNumberFormat="1" applyFont="1" applyBorder="1" applyAlignment="1">
      <alignment horizontal="center"/>
    </xf>
    <xf numFmtId="2" fontId="3" fillId="0" borderId="24" xfId="0" applyNumberFormat="1" applyFont="1" applyBorder="1" applyAlignment="1">
      <alignment horizontal="center"/>
    </xf>
    <xf numFmtId="2" fontId="3" fillId="0" borderId="2" xfId="0" applyNumberFormat="1" applyFont="1" applyBorder="1" applyAlignment="1">
      <alignment horizontal="center"/>
    </xf>
    <xf numFmtId="4" fontId="1" fillId="0" borderId="0" xfId="0" applyNumberFormat="1" applyFont="1"/>
    <xf numFmtId="0" fontId="1" fillId="0" borderId="2" xfId="0" applyFont="1" applyBorder="1" applyAlignment="1">
      <alignment wrapText="1"/>
    </xf>
    <xf numFmtId="2" fontId="7" fillId="0" borderId="24" xfId="0" applyNumberFormat="1" applyFont="1" applyBorder="1" applyAlignment="1">
      <alignment horizontal="center"/>
    </xf>
    <xf numFmtId="0" fontId="3" fillId="0" borderId="7" xfId="0" applyFont="1" applyBorder="1" applyAlignment="1">
      <alignment horizontal="center"/>
    </xf>
    <xf numFmtId="0" fontId="3" fillId="0" borderId="7" xfId="0" applyFont="1" applyBorder="1" applyAlignment="1">
      <alignment horizontal="center" wrapText="1"/>
    </xf>
    <xf numFmtId="0" fontId="3" fillId="0" borderId="8" xfId="0" applyFont="1" applyBorder="1" applyAlignment="1">
      <alignment horizontal="center"/>
    </xf>
    <xf numFmtId="2" fontId="3" fillId="0" borderId="8" xfId="0" applyNumberFormat="1" applyFont="1" applyBorder="1" applyAlignment="1">
      <alignment horizontal="center"/>
    </xf>
    <xf numFmtId="2" fontId="3" fillId="0" borderId="13" xfId="0" applyNumberFormat="1" applyFont="1" applyBorder="1" applyAlignment="1">
      <alignment horizontal="center"/>
    </xf>
    <xf numFmtId="2" fontId="3" fillId="0" borderId="23" xfId="0" applyNumberFormat="1" applyFont="1" applyBorder="1" applyAlignment="1">
      <alignment horizontal="center"/>
    </xf>
    <xf numFmtId="3" fontId="5" fillId="0" borderId="3" xfId="0" applyNumberFormat="1" applyFont="1" applyBorder="1" applyAlignment="1" applyProtection="1">
      <alignment vertical="center"/>
      <protection locked="0"/>
    </xf>
    <xf numFmtId="3" fontId="5" fillId="0" borderId="2" xfId="0" applyNumberFormat="1" applyFont="1" applyBorder="1" applyAlignment="1" applyProtection="1">
      <alignment vertical="center"/>
      <protection locked="0"/>
    </xf>
    <xf numFmtId="3" fontId="5" fillId="0" borderId="0" xfId="0" applyNumberFormat="1" applyFont="1" applyAlignment="1">
      <alignment vertical="center"/>
    </xf>
    <xf numFmtId="165" fontId="5" fillId="0" borderId="2" xfId="0" applyNumberFormat="1" applyFont="1" applyBorder="1" applyAlignment="1" applyProtection="1">
      <alignment vertical="center"/>
      <protection locked="0"/>
    </xf>
    <xf numFmtId="3" fontId="5" fillId="0" borderId="0" xfId="0" applyNumberFormat="1" applyFont="1"/>
    <xf numFmtId="3" fontId="5" fillId="0" borderId="2" xfId="0" applyNumberFormat="1" applyFont="1" applyBorder="1" applyAlignment="1">
      <alignment vertical="center"/>
    </xf>
    <xf numFmtId="164" fontId="5" fillId="0" borderId="2" xfId="0" applyNumberFormat="1" applyFont="1" applyBorder="1" applyAlignment="1" applyProtection="1">
      <alignment vertical="center"/>
      <protection locked="0"/>
    </xf>
    <xf numFmtId="4" fontId="5" fillId="0" borderId="3" xfId="0" applyNumberFormat="1" applyFont="1" applyBorder="1" applyAlignment="1" applyProtection="1">
      <alignment vertical="center"/>
      <protection locked="0"/>
    </xf>
    <xf numFmtId="167" fontId="5" fillId="0" borderId="4" xfId="0" applyNumberFormat="1" applyFont="1" applyBorder="1" applyAlignment="1" applyProtection="1">
      <alignment vertical="center"/>
      <protection locked="0"/>
    </xf>
    <xf numFmtId="3" fontId="5" fillId="0" borderId="24" xfId="0" applyNumberFormat="1" applyFont="1" applyBorder="1" applyAlignment="1" applyProtection="1">
      <alignment vertical="center"/>
      <protection locked="0"/>
    </xf>
    <xf numFmtId="0" fontId="5" fillId="0" borderId="0" xfId="0" applyFont="1"/>
    <xf numFmtId="0" fontId="5" fillId="0" borderId="4" xfId="0" applyFont="1" applyBorder="1" applyAlignment="1" applyProtection="1">
      <alignment horizontal="left" vertical="center" wrapText="1"/>
      <protection locked="0"/>
    </xf>
    <xf numFmtId="49" fontId="5" fillId="0" borderId="8" xfId="0" applyNumberFormat="1" applyFont="1" applyBorder="1" applyAlignment="1" applyProtection="1">
      <alignment horizontal="left" vertical="center" wrapText="1"/>
      <protection locked="0"/>
    </xf>
    <xf numFmtId="1" fontId="5" fillId="0" borderId="5" xfId="0" applyNumberFormat="1" applyFont="1" applyBorder="1" applyAlignment="1">
      <alignment horizontal="left" vertical="center"/>
    </xf>
    <xf numFmtId="49" fontId="5" fillId="0" borderId="5" xfId="0" applyNumberFormat="1" applyFont="1" applyBorder="1" applyAlignment="1">
      <alignment horizontal="left" vertical="center" wrapText="1"/>
    </xf>
    <xf numFmtId="3" fontId="5" fillId="0" borderId="6" xfId="0" applyNumberFormat="1" applyFont="1" applyBorder="1" applyAlignment="1">
      <alignment vertical="center"/>
    </xf>
    <xf numFmtId="3" fontId="5" fillId="0" borderId="5" xfId="0" applyNumberFormat="1" applyFont="1" applyBorder="1" applyAlignment="1">
      <alignment vertical="center"/>
    </xf>
    <xf numFmtId="1" fontId="5" fillId="0" borderId="5" xfId="0" applyNumberFormat="1" applyFont="1" applyBorder="1" applyAlignment="1">
      <alignment vertical="center"/>
    </xf>
    <xf numFmtId="4" fontId="5" fillId="0" borderId="5" xfId="0" applyNumberFormat="1" applyFont="1" applyBorder="1" applyAlignment="1">
      <alignment vertical="center"/>
    </xf>
    <xf numFmtId="167" fontId="5" fillId="0" borderId="14" xfId="0" applyNumberFormat="1" applyFont="1" applyBorder="1" applyAlignment="1">
      <alignment vertical="center"/>
    </xf>
    <xf numFmtId="3" fontId="5" fillId="0" borderId="20" xfId="0" applyNumberFormat="1" applyFont="1" applyBorder="1" applyAlignment="1">
      <alignment vertical="center"/>
    </xf>
    <xf numFmtId="4" fontId="5" fillId="0" borderId="0" xfId="0" applyNumberFormat="1" applyFont="1"/>
    <xf numFmtId="1" fontId="5" fillId="0" borderId="9" xfId="0" applyNumberFormat="1" applyFont="1" applyBorder="1" applyAlignment="1">
      <alignment horizontal="left" vertical="center"/>
    </xf>
    <xf numFmtId="49" fontId="5" fillId="0" borderId="9" xfId="0" applyNumberFormat="1" applyFont="1" applyBorder="1" applyAlignment="1">
      <alignment horizontal="left" vertical="center" wrapText="1"/>
    </xf>
    <xf numFmtId="3" fontId="5" fillId="0" borderId="10" xfId="0" applyNumberFormat="1" applyFont="1" applyBorder="1" applyAlignment="1">
      <alignment vertical="center"/>
    </xf>
    <xf numFmtId="3" fontId="5" fillId="0" borderId="9" xfId="0" applyNumberFormat="1" applyFont="1" applyBorder="1" applyAlignment="1">
      <alignment vertical="center"/>
    </xf>
    <xf numFmtId="1" fontId="5" fillId="0" borderId="9" xfId="0" applyNumberFormat="1" applyFont="1" applyBorder="1" applyAlignment="1">
      <alignment vertical="center"/>
    </xf>
    <xf numFmtId="4" fontId="5" fillId="0" borderId="9" xfId="0" applyNumberFormat="1" applyFont="1" applyBorder="1" applyAlignment="1">
      <alignment vertical="center"/>
    </xf>
    <xf numFmtId="167" fontId="5" fillId="0" borderId="15" xfId="0" applyNumberFormat="1" applyFont="1" applyBorder="1" applyAlignment="1">
      <alignment vertical="center"/>
    </xf>
    <xf numFmtId="3" fontId="5" fillId="0" borderId="26" xfId="0" applyNumberFormat="1" applyFont="1" applyBorder="1" applyAlignment="1">
      <alignment vertical="center"/>
    </xf>
    <xf numFmtId="3" fontId="6" fillId="0" borderId="9" xfId="0" applyNumberFormat="1" applyFont="1" applyBorder="1" applyAlignment="1">
      <alignment vertical="center"/>
    </xf>
    <xf numFmtId="0" fontId="1" fillId="0" borderId="27" xfId="0" applyFont="1" applyBorder="1"/>
    <xf numFmtId="3" fontId="5" fillId="0" borderId="25" xfId="0" applyNumberFormat="1" applyFont="1" applyBorder="1" applyAlignment="1">
      <alignment vertical="center"/>
    </xf>
    <xf numFmtId="0" fontId="1" fillId="0" borderId="0" xfId="0" applyFont="1" applyAlignment="1" applyProtection="1">
      <alignment wrapText="1"/>
      <protection locked="0"/>
    </xf>
    <xf numFmtId="2" fontId="1" fillId="0" borderId="0" xfId="0" applyNumberFormat="1" applyFont="1"/>
    <xf numFmtId="49" fontId="5" fillId="0" borderId="4" xfId="0" applyNumberFormat="1" applyFont="1" applyBorder="1" applyAlignment="1" applyProtection="1">
      <alignment horizontal="left" vertical="center" wrapText="1"/>
      <protection locked="0"/>
    </xf>
    <xf numFmtId="49" fontId="5" fillId="0" borderId="13" xfId="0" applyNumberFormat="1" applyFont="1" applyBorder="1" applyAlignment="1" applyProtection="1">
      <alignment horizontal="left" vertical="center" wrapText="1"/>
      <protection locked="0"/>
    </xf>
    <xf numFmtId="0" fontId="4" fillId="0" borderId="12" xfId="0" applyFont="1" applyBorder="1" applyAlignment="1">
      <alignment horizontal="center" vertical="center"/>
    </xf>
    <xf numFmtId="0" fontId="4" fillId="0" borderId="1" xfId="0" applyFont="1" applyBorder="1" applyAlignment="1">
      <alignment horizontal="center" vertical="center"/>
    </xf>
    <xf numFmtId="0" fontId="13" fillId="0" borderId="12" xfId="0" applyFont="1" applyBorder="1" applyAlignment="1">
      <alignment horizontal="left" vertical="top" wrapText="1"/>
    </xf>
    <xf numFmtId="49" fontId="5" fillId="0" borderId="3" xfId="0" applyNumberFormat="1" applyFont="1" applyBorder="1" applyAlignment="1" applyProtection="1">
      <alignment horizontal="left" vertical="center" wrapText="1"/>
      <protection locked="0"/>
    </xf>
    <xf numFmtId="0" fontId="5" fillId="0" borderId="28" xfId="0" applyFont="1" applyBorder="1" applyAlignment="1">
      <alignment horizontal="center" wrapText="1"/>
    </xf>
    <xf numFmtId="0" fontId="5" fillId="0" borderId="0" xfId="0" applyFont="1" applyAlignment="1">
      <alignment horizontal="center" wrapText="1"/>
    </xf>
    <xf numFmtId="0" fontId="5" fillId="0" borderId="29" xfId="0" applyFont="1" applyBorder="1" applyAlignment="1">
      <alignment horizontal="center" wrapText="1"/>
    </xf>
    <xf numFmtId="0" fontId="5" fillId="0" borderId="30" xfId="0" applyFont="1" applyBorder="1" applyAlignment="1">
      <alignment horizontal="center" wrapText="1"/>
    </xf>
    <xf numFmtId="0" fontId="14" fillId="2" borderId="2" xfId="0" applyFont="1" applyFill="1" applyBorder="1" applyAlignment="1">
      <alignment horizontal="center" wrapText="1"/>
    </xf>
    <xf numFmtId="0" fontId="14" fillId="2" borderId="7" xfId="0" applyFont="1" applyFill="1" applyBorder="1" applyAlignment="1">
      <alignment horizontal="center" wrapText="1"/>
    </xf>
    <xf numFmtId="0" fontId="14" fillId="2" borderId="0" xfId="0" applyFont="1" applyFill="1" applyAlignment="1">
      <alignment horizontal="center" wrapText="1"/>
    </xf>
    <xf numFmtId="0" fontId="5" fillId="0" borderId="4" xfId="0" applyFont="1" applyBorder="1" applyAlignment="1">
      <alignment horizontal="left" wrapText="1"/>
    </xf>
    <xf numFmtId="0" fontId="5" fillId="0" borderId="0" xfId="0" applyFont="1" applyAlignment="1">
      <alignment horizontal="left" wrapText="1"/>
    </xf>
    <xf numFmtId="49" fontId="5" fillId="0" borderId="4" xfId="0" applyNumberFormat="1" applyFont="1" applyBorder="1" applyAlignment="1" applyProtection="1">
      <alignment horizontal="left" vertical="center" wrapText="1"/>
      <protection locked="0"/>
    </xf>
    <xf numFmtId="0" fontId="5" fillId="0" borderId="0" xfId="0" applyFont="1" applyAlignment="1">
      <alignment horizontal="left" vertical="center" wrapText="1"/>
    </xf>
    <xf numFmtId="0" fontId="5" fillId="0" borderId="3" xfId="0" applyFont="1" applyBorder="1" applyAlignment="1">
      <alignment horizontal="left" vertical="center" wrapText="1"/>
    </xf>
    <xf numFmtId="49" fontId="5" fillId="0" borderId="13" xfId="0" applyNumberFormat="1" applyFont="1" applyBorder="1" applyAlignment="1" applyProtection="1">
      <alignment horizontal="left" vertical="center" wrapText="1"/>
      <protection locked="0"/>
    </xf>
    <xf numFmtId="0" fontId="5" fillId="0" borderId="1" xfId="0" applyFont="1" applyBorder="1" applyAlignment="1">
      <alignment horizontal="left" vertical="center" wrapText="1"/>
    </xf>
    <xf numFmtId="0" fontId="5" fillId="0" borderId="8" xfId="0" applyFont="1" applyBorder="1" applyAlignment="1">
      <alignment horizontal="left" vertical="center" wrapText="1"/>
    </xf>
    <xf numFmtId="49" fontId="5" fillId="0" borderId="0" xfId="0" applyNumberFormat="1" applyFont="1" applyAlignment="1" applyProtection="1">
      <alignment horizontal="left" vertical="center" wrapText="1"/>
      <protection locked="0"/>
    </xf>
    <xf numFmtId="49" fontId="5" fillId="0" borderId="3" xfId="0" applyNumberFormat="1" applyFont="1" applyBorder="1" applyAlignment="1" applyProtection="1">
      <alignment horizontal="left" vertical="center" wrapText="1"/>
      <protection locked="0"/>
    </xf>
    <xf numFmtId="165" fontId="5" fillId="0" borderId="4" xfId="0" applyNumberFormat="1" applyFont="1" applyBorder="1" applyAlignment="1">
      <alignment horizontal="left" vertical="top" wrapText="1"/>
    </xf>
    <xf numFmtId="0" fontId="5" fillId="0" borderId="0" xfId="0" applyFont="1" applyAlignment="1">
      <alignment wrapText="1"/>
    </xf>
    <xf numFmtId="0" fontId="5" fillId="0" borderId="3" xfId="0" applyFont="1" applyBorder="1" applyAlignment="1">
      <alignment wrapText="1"/>
    </xf>
    <xf numFmtId="0" fontId="5" fillId="0" borderId="4" xfId="0" applyFont="1" applyBorder="1" applyAlignment="1">
      <alignment wrapText="1"/>
    </xf>
    <xf numFmtId="0" fontId="5" fillId="0" borderId="13" xfId="0" applyFont="1" applyBorder="1" applyAlignment="1">
      <alignment wrapText="1"/>
    </xf>
    <xf numFmtId="0" fontId="5" fillId="0" borderId="1" xfId="0" applyFont="1" applyBorder="1" applyAlignment="1">
      <alignment wrapText="1"/>
    </xf>
    <xf numFmtId="0" fontId="5" fillId="0" borderId="8" xfId="0" applyFont="1" applyBorder="1" applyAlignment="1">
      <alignment wrapText="1"/>
    </xf>
    <xf numFmtId="2" fontId="9" fillId="0" borderId="14" xfId="0" applyNumberFormat="1" applyFont="1" applyBorder="1" applyAlignment="1">
      <alignment horizontal="center" vertical="center"/>
    </xf>
    <xf numFmtId="2" fontId="4" fillId="0" borderId="12" xfId="0" applyNumberFormat="1" applyFont="1" applyBorder="1" applyAlignment="1">
      <alignment horizontal="center" vertical="center"/>
    </xf>
    <xf numFmtId="2" fontId="4" fillId="0" borderId="6" xfId="0" applyNumberFormat="1" applyFont="1" applyBorder="1" applyAlignment="1">
      <alignment horizontal="center" vertical="center"/>
    </xf>
    <xf numFmtId="2" fontId="4" fillId="0" borderId="13" xfId="0" applyNumberFormat="1" applyFont="1" applyBorder="1" applyAlignment="1">
      <alignment horizontal="center" vertical="center"/>
    </xf>
    <xf numFmtId="2" fontId="4" fillId="0" borderId="1" xfId="0" applyNumberFormat="1" applyFont="1" applyBorder="1" applyAlignment="1">
      <alignment horizontal="center" vertical="center"/>
    </xf>
    <xf numFmtId="2" fontId="4" fillId="0" borderId="8" xfId="0" applyNumberFormat="1" applyFont="1" applyBorder="1" applyAlignment="1">
      <alignment horizontal="center" vertical="center"/>
    </xf>
    <xf numFmtId="166" fontId="5" fillId="0" borderId="0" xfId="0" applyNumberFormat="1" applyFont="1" applyAlignment="1">
      <alignment horizontal="center" vertical="center"/>
    </xf>
    <xf numFmtId="166" fontId="5" fillId="0" borderId="3" xfId="0" applyNumberFormat="1" applyFont="1" applyBorder="1" applyAlignment="1">
      <alignment horizontal="center" vertical="center"/>
    </xf>
    <xf numFmtId="166" fontId="5" fillId="0" borderId="1" xfId="0" applyNumberFormat="1" applyFont="1" applyBorder="1" applyAlignment="1">
      <alignment horizontal="center" vertical="center"/>
    </xf>
    <xf numFmtId="166" fontId="5" fillId="0" borderId="8" xfId="0" applyNumberFormat="1" applyFont="1" applyBorder="1" applyAlignment="1">
      <alignment horizontal="center" vertical="center"/>
    </xf>
    <xf numFmtId="0" fontId="11" fillId="0" borderId="14" xfId="0" applyFont="1" applyBorder="1" applyAlignment="1">
      <alignment horizontal="left" vertical="top" wrapText="1"/>
    </xf>
    <xf numFmtId="0" fontId="0" fillId="0" borderId="12" xfId="0" applyBorder="1" applyAlignment="1">
      <alignment horizontal="left" vertical="top" wrapText="1"/>
    </xf>
    <xf numFmtId="0" fontId="0" fillId="0" borderId="6" xfId="0" applyBorder="1" applyAlignment="1">
      <alignment horizontal="left" vertical="top" wrapText="1"/>
    </xf>
    <xf numFmtId="0" fontId="0" fillId="0" borderId="4" xfId="0" applyBorder="1" applyAlignment="1">
      <alignment horizontal="left" vertical="top" wrapText="1"/>
    </xf>
    <xf numFmtId="0" fontId="0" fillId="0" borderId="0" xfId="0" applyAlignment="1">
      <alignment horizontal="left" vertical="top" wrapText="1"/>
    </xf>
    <xf numFmtId="0" fontId="0" fillId="0" borderId="3" xfId="0" applyBorder="1" applyAlignment="1">
      <alignment horizontal="left" vertical="top" wrapText="1"/>
    </xf>
    <xf numFmtId="0" fontId="0" fillId="0" borderId="13" xfId="0" applyBorder="1" applyAlignment="1">
      <alignment horizontal="left" vertical="top" wrapText="1"/>
    </xf>
    <xf numFmtId="0" fontId="0" fillId="0" borderId="1" xfId="0" applyBorder="1" applyAlignment="1">
      <alignment horizontal="left" vertical="top" wrapText="1"/>
    </xf>
    <xf numFmtId="0" fontId="0" fillId="0" borderId="8" xfId="0" applyBorder="1" applyAlignment="1">
      <alignment horizontal="left" vertical="top" wrapText="1"/>
    </xf>
    <xf numFmtId="0" fontId="13" fillId="0" borderId="12" xfId="0" applyFont="1" applyBorder="1" applyAlignment="1">
      <alignment horizontal="left" vertical="top" wrapText="1"/>
    </xf>
    <xf numFmtId="0" fontId="2" fillId="0" borderId="14" xfId="0" applyFont="1" applyBorder="1" applyAlignment="1">
      <alignment horizontal="center" vertical="center"/>
    </xf>
    <xf numFmtId="0" fontId="2" fillId="0" borderId="12" xfId="0" applyFont="1" applyBorder="1" applyAlignment="1">
      <alignment horizontal="center" vertical="center"/>
    </xf>
    <xf numFmtId="0" fontId="2" fillId="0" borderId="6" xfId="0" applyFont="1" applyBorder="1" applyAlignment="1">
      <alignment horizontal="center" vertical="center"/>
    </xf>
    <xf numFmtId="0" fontId="2" fillId="0" borderId="13" xfId="0" applyFont="1" applyBorder="1" applyAlignment="1">
      <alignment horizontal="center" vertical="center"/>
    </xf>
    <xf numFmtId="0" fontId="2" fillId="0" borderId="1" xfId="0" applyFont="1" applyBorder="1" applyAlignment="1">
      <alignment horizontal="center" vertical="center"/>
    </xf>
    <xf numFmtId="0" fontId="2" fillId="0" borderId="8" xfId="0" applyFont="1" applyBorder="1" applyAlignment="1">
      <alignment horizontal="center" vertical="center"/>
    </xf>
    <xf numFmtId="2" fontId="8" fillId="0" borderId="14" xfId="0" applyNumberFormat="1" applyFont="1" applyBorder="1" applyAlignment="1">
      <alignment horizontal="center" vertical="center"/>
    </xf>
    <xf numFmtId="0" fontId="9" fillId="0" borderId="21" xfId="0" applyFont="1" applyBorder="1" applyAlignment="1">
      <alignment horizontal="center" vertical="center"/>
    </xf>
    <xf numFmtId="0" fontId="9" fillId="0" borderId="13" xfId="0" applyFont="1" applyBorder="1" applyAlignment="1">
      <alignment horizontal="center" vertical="center"/>
    </xf>
    <xf numFmtId="0" fontId="9" fillId="0" borderId="22" xfId="0" applyFont="1" applyBorder="1" applyAlignment="1">
      <alignment horizontal="center" vertical="center"/>
    </xf>
    <xf numFmtId="49" fontId="5" fillId="0" borderId="14" xfId="0" applyNumberFormat="1" applyFont="1" applyBorder="1" applyAlignment="1" applyProtection="1">
      <alignment horizontal="left" vertical="center" wrapText="1"/>
      <protection locked="0"/>
    </xf>
    <xf numFmtId="49" fontId="5" fillId="0" borderId="12" xfId="0" applyNumberFormat="1" applyFont="1" applyBorder="1" applyAlignment="1" applyProtection="1">
      <alignment horizontal="left" vertical="center" wrapText="1"/>
      <protection locked="0"/>
    </xf>
    <xf numFmtId="49" fontId="5" fillId="0" borderId="6" xfId="0" applyNumberFormat="1" applyFont="1" applyBorder="1" applyAlignment="1" applyProtection="1">
      <alignment horizontal="left" vertical="center" wrapText="1"/>
      <protection locked="0"/>
    </xf>
    <xf numFmtId="0" fontId="3" fillId="0" borderId="4" xfId="0" applyFont="1" applyBorder="1" applyAlignment="1">
      <alignment horizontal="center"/>
    </xf>
    <xf numFmtId="0" fontId="1" fillId="0" borderId="0" xfId="0" applyFont="1" applyAlignment="1">
      <alignment horizontal="center"/>
    </xf>
    <xf numFmtId="0" fontId="1" fillId="0" borderId="3" xfId="0" applyFont="1" applyBorder="1" applyAlignment="1">
      <alignment horizontal="center"/>
    </xf>
    <xf numFmtId="0" fontId="9" fillId="0" borderId="14" xfId="0" applyFont="1" applyBorder="1" applyAlignment="1">
      <alignment horizontal="center" vertical="center"/>
    </xf>
    <xf numFmtId="0" fontId="4" fillId="0" borderId="12" xfId="0" applyFont="1" applyBorder="1" applyAlignment="1">
      <alignment horizontal="center" vertical="center"/>
    </xf>
    <xf numFmtId="0" fontId="4" fillId="0" borderId="6" xfId="0" applyFont="1" applyBorder="1" applyAlignment="1">
      <alignment horizontal="center" vertical="center"/>
    </xf>
    <xf numFmtId="0" fontId="4" fillId="0" borderId="13" xfId="0" applyFont="1" applyBorder="1" applyAlignment="1">
      <alignment horizontal="center" vertical="center"/>
    </xf>
    <xf numFmtId="0" fontId="4" fillId="0" borderId="1" xfId="0" applyFont="1" applyBorder="1" applyAlignment="1">
      <alignment horizontal="center" vertical="center"/>
    </xf>
    <xf numFmtId="0" fontId="4" fillId="0" borderId="8" xfId="0" applyFont="1" applyBorder="1" applyAlignment="1">
      <alignment horizontal="center" vertical="center"/>
    </xf>
    <xf numFmtId="0" fontId="1" fillId="0" borderId="14" xfId="0" applyFont="1" applyBorder="1" applyAlignment="1">
      <alignment horizontal="center"/>
    </xf>
    <xf numFmtId="0" fontId="0" fillId="0" borderId="6" xfId="0" applyBorder="1" applyAlignment="1">
      <alignment horizontal="center"/>
    </xf>
    <xf numFmtId="0" fontId="0" fillId="0" borderId="3" xfId="0" applyBorder="1" applyAlignment="1">
      <alignment horizontal="center"/>
    </xf>
    <xf numFmtId="0" fontId="3" fillId="0" borderId="13" xfId="0" applyFont="1" applyBorder="1" applyAlignment="1">
      <alignment horizontal="center"/>
    </xf>
    <xf numFmtId="0" fontId="0" fillId="0" borderId="8" xfId="0" applyBorder="1" applyAlignment="1">
      <alignment horizontal="center"/>
    </xf>
    <xf numFmtId="49" fontId="6" fillId="0" borderId="15" xfId="0" applyNumberFormat="1" applyFont="1" applyBorder="1" applyAlignment="1">
      <alignment horizontal="right" vertical="center" wrapText="1"/>
    </xf>
    <xf numFmtId="0" fontId="0" fillId="0" borderId="16" xfId="0" applyBorder="1" applyAlignment="1">
      <alignment vertical="center" wrapText="1"/>
    </xf>
    <xf numFmtId="0" fontId="0" fillId="0" borderId="10" xfId="0" applyBorder="1" applyAlignment="1">
      <alignment vertical="center" wrapText="1"/>
    </xf>
    <xf numFmtId="49" fontId="6" fillId="0" borderId="15" xfId="0" applyNumberFormat="1" applyFont="1" applyBorder="1" applyAlignment="1">
      <alignment horizontal="right" vertical="center"/>
    </xf>
    <xf numFmtId="0" fontId="0" fillId="0" borderId="16" xfId="0" applyBorder="1" applyAlignment="1">
      <alignment horizontal="right" vertical="center"/>
    </xf>
    <xf numFmtId="0" fontId="0" fillId="0" borderId="10" xfId="0" applyBorder="1" applyAlignment="1">
      <alignment horizontal="right" vertical="center"/>
    </xf>
    <xf numFmtId="49" fontId="6" fillId="0" borderId="17" xfId="0" applyNumberFormat="1" applyFont="1" applyBorder="1" applyAlignment="1">
      <alignment horizontal="right" vertical="center"/>
    </xf>
    <xf numFmtId="0" fontId="0" fillId="0" borderId="18" xfId="0" applyBorder="1" applyAlignment="1">
      <alignment horizontal="right" vertical="center"/>
    </xf>
    <xf numFmtId="0" fontId="0" fillId="0" borderId="11" xfId="0" applyBorder="1" applyAlignment="1">
      <alignment horizontal="right" vertical="center"/>
    </xf>
    <xf numFmtId="49" fontId="6" fillId="0" borderId="0" xfId="0" applyNumberFormat="1" applyFont="1" applyAlignment="1" applyProtection="1">
      <alignment horizontal="left" vertical="center" wrapText="1"/>
      <protection locked="0"/>
    </xf>
    <xf numFmtId="49" fontId="6" fillId="0" borderId="3" xfId="0" applyNumberFormat="1" applyFont="1" applyBorder="1" applyAlignment="1" applyProtection="1">
      <alignment horizontal="left" vertical="center" wrapText="1"/>
      <protection locked="0"/>
    </xf>
    <xf numFmtId="0" fontId="12" fillId="0" borderId="12" xfId="0" applyFont="1" applyBorder="1" applyAlignment="1"/>
    <xf numFmtId="0" fontId="12" fillId="0" borderId="6" xfId="0" applyFont="1" applyBorder="1" applyAlignment="1"/>
    <xf numFmtId="2" fontId="5" fillId="0" borderId="6" xfId="0" applyNumberFormat="1" applyFont="1" applyBorder="1" applyAlignment="1"/>
    <xf numFmtId="0" fontId="5" fillId="0" borderId="3" xfId="0" applyFont="1" applyBorder="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microsoft.com/office/2006/relationships/vbaProject" Target="vbaProject.bin"/></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1111111111"/>
  <dimension ref="A1:AA80"/>
  <sheetViews>
    <sheetView tabSelected="1" topLeftCell="F1" zoomScale="80" zoomScaleNormal="80" zoomScaleSheetLayoutView="75" workbookViewId="0">
      <selection activeCell="W74" sqref="W74"/>
    </sheetView>
  </sheetViews>
  <sheetFormatPr defaultColWidth="9.140625" defaultRowHeight="8.1"/>
  <cols>
    <col min="1" max="1" width="11.140625" style="4" customWidth="1"/>
    <col min="2" max="6" width="7.85546875" style="4" customWidth="1"/>
    <col min="7" max="7" width="10.140625" style="73" customWidth="1"/>
    <col min="8" max="8" width="9.140625" style="9" customWidth="1"/>
    <col min="9" max="9" width="11.5703125" style="9" customWidth="1"/>
    <col min="10" max="10" width="14" style="4" customWidth="1"/>
    <col min="11" max="11" width="9.140625" style="9" customWidth="1"/>
    <col min="12" max="13" width="13.42578125" style="4" customWidth="1"/>
    <col min="14" max="14" width="8.140625" style="9" customWidth="1"/>
    <col min="15" max="15" width="7.85546875" style="9" customWidth="1"/>
    <col min="16" max="16" width="9.140625" style="10" customWidth="1"/>
    <col min="17" max="17" width="9.5703125" style="74" customWidth="1"/>
    <col min="18" max="18" width="12.85546875" style="74" customWidth="1"/>
    <col min="19" max="16384" width="9.140625" style="4"/>
  </cols>
  <sheetData>
    <row r="1" spans="1:21" ht="11.1" customHeight="1">
      <c r="A1" s="115" t="s">
        <v>0</v>
      </c>
      <c r="B1" s="116"/>
      <c r="C1" s="116"/>
      <c r="D1" s="116"/>
      <c r="E1" s="116"/>
      <c r="F1" s="116"/>
      <c r="G1" s="116"/>
      <c r="H1" s="117"/>
      <c r="I1" s="124" t="s">
        <v>1</v>
      </c>
      <c r="J1" s="163"/>
      <c r="K1" s="163"/>
      <c r="L1" s="163"/>
      <c r="M1" s="163"/>
      <c r="N1" s="164"/>
      <c r="O1" s="79" t="s">
        <v>2</v>
      </c>
      <c r="P1" s="165" t="s">
        <v>3</v>
      </c>
      <c r="Q1" s="1"/>
      <c r="R1" s="2"/>
      <c r="S1" s="3"/>
      <c r="T1" s="3"/>
      <c r="U1" s="3"/>
    </row>
    <row r="2" spans="1:21" ht="8.25" customHeight="1">
      <c r="A2" s="118"/>
      <c r="B2" s="119"/>
      <c r="C2" s="119"/>
      <c r="D2" s="119"/>
      <c r="E2" s="119"/>
      <c r="F2" s="119"/>
      <c r="G2" s="119"/>
      <c r="H2" s="120"/>
      <c r="I2" s="5"/>
      <c r="K2" s="4"/>
      <c r="N2" s="6"/>
      <c r="O2" s="4"/>
      <c r="P2" s="166"/>
      <c r="Q2" s="7"/>
      <c r="R2" s="8"/>
    </row>
    <row r="3" spans="1:21" ht="12.75" customHeight="1">
      <c r="A3" s="118"/>
      <c r="B3" s="119"/>
      <c r="C3" s="119"/>
      <c r="D3" s="119"/>
      <c r="E3" s="119"/>
      <c r="F3" s="119"/>
      <c r="G3" s="119"/>
      <c r="H3" s="120"/>
      <c r="I3" s="98" t="s">
        <v>4</v>
      </c>
      <c r="J3" s="99"/>
      <c r="K3" s="99"/>
      <c r="L3" s="99"/>
      <c r="M3" s="99"/>
      <c r="N3" s="100"/>
      <c r="Q3" s="7"/>
      <c r="R3" s="8"/>
    </row>
    <row r="4" spans="1:21" ht="8.25" customHeight="1">
      <c r="A4" s="118"/>
      <c r="B4" s="119"/>
      <c r="C4" s="119"/>
      <c r="D4" s="119"/>
      <c r="E4" s="119"/>
      <c r="F4" s="119"/>
      <c r="G4" s="119"/>
      <c r="H4" s="120"/>
      <c r="I4" s="101"/>
      <c r="J4" s="99"/>
      <c r="K4" s="99"/>
      <c r="L4" s="99"/>
      <c r="M4" s="99"/>
      <c r="N4" s="100"/>
      <c r="O4" s="11" t="s">
        <v>5</v>
      </c>
      <c r="Q4" s="7"/>
      <c r="R4" s="8"/>
    </row>
    <row r="5" spans="1:21" ht="8.25" customHeight="1">
      <c r="A5" s="118"/>
      <c r="B5" s="119"/>
      <c r="C5" s="119"/>
      <c r="D5" s="119"/>
      <c r="E5" s="119"/>
      <c r="F5" s="119"/>
      <c r="G5" s="119"/>
      <c r="H5" s="120"/>
      <c r="I5" s="101"/>
      <c r="J5" s="99"/>
      <c r="K5" s="99"/>
      <c r="L5" s="99"/>
      <c r="M5" s="99"/>
      <c r="N5" s="100"/>
      <c r="O5" s="111">
        <v>46195</v>
      </c>
      <c r="P5" s="112"/>
      <c r="Q5" s="7"/>
      <c r="R5" s="8"/>
    </row>
    <row r="6" spans="1:21" ht="9" customHeight="1">
      <c r="A6" s="118"/>
      <c r="B6" s="119"/>
      <c r="C6" s="119"/>
      <c r="D6" s="119"/>
      <c r="E6" s="119"/>
      <c r="F6" s="119"/>
      <c r="G6" s="119"/>
      <c r="H6" s="120"/>
      <c r="I6" s="101"/>
      <c r="J6" s="99"/>
      <c r="K6" s="99"/>
      <c r="L6" s="99"/>
      <c r="M6" s="99"/>
      <c r="N6" s="100"/>
      <c r="O6" s="113"/>
      <c r="P6" s="114"/>
      <c r="Q6" s="7"/>
      <c r="R6" s="8"/>
    </row>
    <row r="7" spans="1:21" ht="8.25" customHeight="1">
      <c r="A7" s="118"/>
      <c r="B7" s="119"/>
      <c r="C7" s="119"/>
      <c r="D7" s="119"/>
      <c r="E7" s="119"/>
      <c r="F7" s="119"/>
      <c r="G7" s="119"/>
      <c r="H7" s="120"/>
      <c r="I7" s="101"/>
      <c r="J7" s="99"/>
      <c r="K7" s="99"/>
      <c r="L7" s="99"/>
      <c r="M7" s="99"/>
      <c r="N7" s="100"/>
      <c r="O7" s="4"/>
      <c r="Q7" s="7"/>
      <c r="R7" s="8"/>
    </row>
    <row r="8" spans="1:21" ht="4.5" customHeight="1">
      <c r="A8" s="118"/>
      <c r="B8" s="119"/>
      <c r="C8" s="119"/>
      <c r="D8" s="119"/>
      <c r="E8" s="119"/>
      <c r="F8" s="119"/>
      <c r="G8" s="119"/>
      <c r="H8" s="120"/>
      <c r="I8" s="101"/>
      <c r="J8" s="99"/>
      <c r="K8" s="99"/>
      <c r="L8" s="99"/>
      <c r="M8" s="99"/>
      <c r="N8" s="100"/>
      <c r="Q8" s="12"/>
      <c r="R8" s="13"/>
    </row>
    <row r="9" spans="1:21" ht="8.25" hidden="1" customHeight="1">
      <c r="A9" s="121"/>
      <c r="B9" s="122"/>
      <c r="C9" s="122"/>
      <c r="D9" s="122"/>
      <c r="E9" s="122"/>
      <c r="F9" s="122"/>
      <c r="G9" s="122"/>
      <c r="H9" s="123"/>
      <c r="I9" s="102"/>
      <c r="J9" s="103"/>
      <c r="K9" s="103"/>
      <c r="L9" s="103"/>
      <c r="M9" s="103"/>
      <c r="N9" s="104"/>
      <c r="Q9" s="12"/>
      <c r="R9" s="13"/>
    </row>
    <row r="10" spans="1:21">
      <c r="A10" s="125" t="s">
        <v>6</v>
      </c>
      <c r="B10" s="126"/>
      <c r="C10" s="126"/>
      <c r="D10" s="126"/>
      <c r="E10" s="126"/>
      <c r="F10" s="127"/>
      <c r="G10" s="14"/>
      <c r="H10" s="131" t="s">
        <v>7</v>
      </c>
      <c r="I10" s="106"/>
      <c r="J10" s="106"/>
      <c r="K10" s="106"/>
      <c r="L10" s="106"/>
      <c r="M10" s="106"/>
      <c r="N10" s="106"/>
      <c r="O10" s="106"/>
      <c r="P10" s="107"/>
      <c r="Q10" s="15"/>
      <c r="R10" s="16"/>
    </row>
    <row r="11" spans="1:21">
      <c r="A11" s="128"/>
      <c r="B11" s="129"/>
      <c r="C11" s="129"/>
      <c r="D11" s="129"/>
      <c r="E11" s="129"/>
      <c r="F11" s="130"/>
      <c r="G11" s="17"/>
      <c r="H11" s="108"/>
      <c r="I11" s="109"/>
      <c r="J11" s="109"/>
      <c r="K11" s="109"/>
      <c r="L11" s="109"/>
      <c r="M11" s="109"/>
      <c r="N11" s="109"/>
      <c r="O11" s="109"/>
      <c r="P11" s="110"/>
      <c r="Q11" s="15"/>
      <c r="R11" s="16"/>
    </row>
    <row r="12" spans="1:21">
      <c r="A12" s="18"/>
      <c r="F12" s="6"/>
      <c r="G12" s="17"/>
      <c r="H12" s="141" t="s">
        <v>8</v>
      </c>
      <c r="I12" s="142"/>
      <c r="J12" s="142"/>
      <c r="K12" s="142"/>
      <c r="L12" s="143"/>
      <c r="M12" s="77"/>
      <c r="N12" s="105" t="s">
        <v>9</v>
      </c>
      <c r="O12" s="106"/>
      <c r="P12" s="107"/>
      <c r="Q12" s="105" t="s">
        <v>10</v>
      </c>
      <c r="R12" s="132"/>
      <c r="S12" s="81" t="s">
        <v>11</v>
      </c>
      <c r="T12" s="82"/>
      <c r="U12" s="82"/>
    </row>
    <row r="13" spans="1:21">
      <c r="A13" s="19"/>
      <c r="F13" s="6"/>
      <c r="G13" s="17"/>
      <c r="H13" s="144"/>
      <c r="I13" s="145"/>
      <c r="J13" s="145"/>
      <c r="K13" s="145"/>
      <c r="L13" s="146"/>
      <c r="M13" s="78"/>
      <c r="N13" s="108"/>
      <c r="O13" s="109"/>
      <c r="P13" s="110"/>
      <c r="Q13" s="133"/>
      <c r="R13" s="134"/>
      <c r="S13" s="83"/>
      <c r="T13" s="84"/>
      <c r="U13" s="84"/>
    </row>
    <row r="14" spans="1:21" ht="12.6">
      <c r="A14" s="19"/>
      <c r="F14" s="6"/>
      <c r="G14" s="20"/>
      <c r="H14" s="21"/>
      <c r="I14" s="18"/>
      <c r="J14" s="18"/>
      <c r="K14" s="18"/>
      <c r="L14" s="147" t="s">
        <v>12</v>
      </c>
      <c r="M14" s="148"/>
      <c r="N14" s="18"/>
      <c r="O14" s="18"/>
      <c r="P14" s="22" t="s">
        <v>13</v>
      </c>
      <c r="Q14" s="23"/>
      <c r="R14" s="24"/>
      <c r="S14" s="85" t="s">
        <v>14</v>
      </c>
      <c r="T14" s="85" t="s">
        <v>15</v>
      </c>
      <c r="U14" s="87" t="s">
        <v>16</v>
      </c>
    </row>
    <row r="15" spans="1:21" ht="12.6">
      <c r="A15" s="19"/>
      <c r="F15" s="6"/>
      <c r="G15" s="25" t="s">
        <v>17</v>
      </c>
      <c r="H15" s="26" t="s">
        <v>18</v>
      </c>
      <c r="I15" s="27" t="s">
        <v>19</v>
      </c>
      <c r="J15" s="27" t="s">
        <v>20</v>
      </c>
      <c r="K15" s="27" t="s">
        <v>21</v>
      </c>
      <c r="L15" s="138" t="s">
        <v>22</v>
      </c>
      <c r="M15" s="149"/>
      <c r="N15" s="27" t="s">
        <v>23</v>
      </c>
      <c r="O15" s="27" t="s">
        <v>24</v>
      </c>
      <c r="P15" s="22" t="s">
        <v>25</v>
      </c>
      <c r="Q15" s="28" t="s">
        <v>26</v>
      </c>
      <c r="R15" s="29" t="s">
        <v>13</v>
      </c>
      <c r="S15" s="85"/>
      <c r="T15" s="85"/>
      <c r="U15" s="87"/>
    </row>
    <row r="16" spans="1:21" ht="12.6">
      <c r="A16" s="27" t="s">
        <v>27</v>
      </c>
      <c r="B16" s="138" t="s">
        <v>28</v>
      </c>
      <c r="C16" s="139"/>
      <c r="D16" s="139"/>
      <c r="E16" s="139"/>
      <c r="F16" s="140"/>
      <c r="G16" s="25" t="s">
        <v>29</v>
      </c>
      <c r="H16" s="26" t="s">
        <v>30</v>
      </c>
      <c r="I16" s="27" t="s">
        <v>31</v>
      </c>
      <c r="J16" s="27" t="s">
        <v>31</v>
      </c>
      <c r="K16" s="27" t="s">
        <v>32</v>
      </c>
      <c r="L16" s="150" t="s">
        <v>33</v>
      </c>
      <c r="M16" s="151"/>
      <c r="N16" s="27" t="s">
        <v>25</v>
      </c>
      <c r="O16" s="27" t="s">
        <v>34</v>
      </c>
      <c r="P16" s="22" t="s">
        <v>35</v>
      </c>
      <c r="Q16" s="28" t="s">
        <v>36</v>
      </c>
      <c r="R16" s="29" t="s">
        <v>26</v>
      </c>
      <c r="S16" s="85"/>
      <c r="T16" s="85"/>
      <c r="U16" s="87"/>
    </row>
    <row r="17" spans="1:27" ht="8.25" customHeight="1">
      <c r="A17" s="27" t="s">
        <v>37</v>
      </c>
      <c r="F17" s="6"/>
      <c r="G17" s="25" t="s">
        <v>38</v>
      </c>
      <c r="H17" s="6"/>
      <c r="I17" s="27" t="s">
        <v>39</v>
      </c>
      <c r="J17" s="27" t="s">
        <v>40</v>
      </c>
      <c r="K17" s="27" t="s">
        <v>41</v>
      </c>
      <c r="L17" s="27"/>
      <c r="M17" s="27"/>
      <c r="N17" s="27" t="s">
        <v>42</v>
      </c>
      <c r="O17" s="27" t="s">
        <v>25</v>
      </c>
      <c r="P17" s="30" t="s">
        <v>43</v>
      </c>
      <c r="Q17" s="28" t="s">
        <v>44</v>
      </c>
      <c r="R17" s="29" t="s">
        <v>45</v>
      </c>
      <c r="S17" s="85"/>
      <c r="T17" s="85"/>
      <c r="U17" s="87"/>
      <c r="Y17" s="31"/>
    </row>
    <row r="18" spans="1:27" ht="12.75" customHeight="1">
      <c r="A18" s="19"/>
      <c r="F18" s="6"/>
      <c r="G18" s="32"/>
      <c r="H18" s="6"/>
      <c r="I18" s="27" t="s">
        <v>46</v>
      </c>
      <c r="J18" s="27"/>
      <c r="K18" s="27"/>
      <c r="L18" s="27" t="s">
        <v>47</v>
      </c>
      <c r="M18" s="27" t="s">
        <v>48</v>
      </c>
      <c r="N18" s="27"/>
      <c r="O18" s="27" t="s">
        <v>49</v>
      </c>
      <c r="P18" s="22"/>
      <c r="Q18" s="23"/>
      <c r="R18" s="33"/>
      <c r="S18" s="85"/>
      <c r="T18" s="85"/>
      <c r="U18" s="87"/>
      <c r="Y18" s="31"/>
    </row>
    <row r="19" spans="1:27" ht="12.75" customHeight="1">
      <c r="A19" s="34" t="s">
        <v>50</v>
      </c>
      <c r="B19" s="138" t="s">
        <v>51</v>
      </c>
      <c r="C19" s="139"/>
      <c r="D19" s="139"/>
      <c r="E19" s="139"/>
      <c r="F19" s="140"/>
      <c r="G19" s="35" t="s">
        <v>52</v>
      </c>
      <c r="H19" s="36" t="s">
        <v>53</v>
      </c>
      <c r="I19" s="34" t="s">
        <v>54</v>
      </c>
      <c r="J19" s="34" t="s">
        <v>55</v>
      </c>
      <c r="K19" s="34" t="s">
        <v>56</v>
      </c>
      <c r="L19" s="34"/>
      <c r="M19" s="34"/>
      <c r="N19" s="34" t="s">
        <v>57</v>
      </c>
      <c r="O19" s="34" t="s">
        <v>58</v>
      </c>
      <c r="P19" s="37" t="s">
        <v>59</v>
      </c>
      <c r="Q19" s="38" t="s">
        <v>60</v>
      </c>
      <c r="R19" s="39" t="s">
        <v>61</v>
      </c>
      <c r="S19" s="86"/>
      <c r="T19" s="86"/>
      <c r="U19" s="87"/>
      <c r="Y19" s="31"/>
    </row>
    <row r="20" spans="1:27" s="50" customFormat="1" ht="51">
      <c r="A20" s="75" t="s">
        <v>62</v>
      </c>
      <c r="B20" s="135" t="s">
        <v>63</v>
      </c>
      <c r="C20" s="136"/>
      <c r="D20" s="136"/>
      <c r="E20" s="136"/>
      <c r="F20" s="137"/>
      <c r="G20" s="80" t="s">
        <v>64</v>
      </c>
      <c r="H20" s="40">
        <v>19436</v>
      </c>
      <c r="I20" s="41">
        <v>1</v>
      </c>
      <c r="J20" s="42">
        <f t="shared" ref="J20" si="0">SUM(H20*I20)</f>
        <v>19436</v>
      </c>
      <c r="K20" s="43">
        <v>1</v>
      </c>
      <c r="L20" s="44"/>
      <c r="M20" s="45">
        <f t="shared" ref="M20" si="1">SUM(J20*K20)</f>
        <v>19436</v>
      </c>
      <c r="N20" s="41"/>
      <c r="O20" s="46"/>
      <c r="P20" s="47"/>
      <c r="Q20" s="48"/>
      <c r="R20" s="49">
        <f t="shared" ref="R20:R73" si="2">SUM(M20*Q20)</f>
        <v>0</v>
      </c>
      <c r="S20" s="50">
        <v>28014</v>
      </c>
      <c r="T20" s="44">
        <f>M20-S20</f>
        <v>-8578</v>
      </c>
      <c r="W20" s="4"/>
      <c r="X20" s="4"/>
      <c r="Y20" s="31"/>
      <c r="Z20" s="4"/>
      <c r="AA20" s="4"/>
    </row>
    <row r="21" spans="1:27" s="50" customFormat="1" ht="45" customHeight="1">
      <c r="A21" s="51">
        <v>764.51</v>
      </c>
      <c r="B21" s="90" t="s">
        <v>65</v>
      </c>
      <c r="C21" s="96"/>
      <c r="D21" s="96"/>
      <c r="E21" s="96"/>
      <c r="F21" s="97"/>
      <c r="G21" s="80" t="s">
        <v>64</v>
      </c>
      <c r="H21" s="40">
        <v>29464</v>
      </c>
      <c r="I21" s="41">
        <v>1</v>
      </c>
      <c r="J21" s="42">
        <f t="shared" ref="J21:J74" si="3">SUM(H21*I21)</f>
        <v>29464</v>
      </c>
      <c r="K21" s="43">
        <v>1.25</v>
      </c>
      <c r="L21" s="44"/>
      <c r="M21" s="45">
        <f t="shared" ref="L21:M73" si="4">SUM(J21*K21)</f>
        <v>36830</v>
      </c>
      <c r="N21" s="41"/>
      <c r="O21" s="46"/>
      <c r="P21" s="47"/>
      <c r="Q21" s="48"/>
      <c r="R21" s="49">
        <f t="shared" si="2"/>
        <v>0</v>
      </c>
      <c r="S21" s="50">
        <v>23899</v>
      </c>
      <c r="T21" s="44">
        <f>M21-S21</f>
        <v>12931</v>
      </c>
      <c r="W21" s="4"/>
      <c r="X21" s="4"/>
      <c r="Y21" s="31"/>
      <c r="Z21" s="4"/>
      <c r="AA21" s="4"/>
    </row>
    <row r="22" spans="1:27" s="50" customFormat="1" ht="45" customHeight="1">
      <c r="A22" s="51">
        <v>764.51</v>
      </c>
      <c r="B22" s="90" t="s">
        <v>66</v>
      </c>
      <c r="C22" s="96"/>
      <c r="D22" s="96"/>
      <c r="E22" s="96"/>
      <c r="F22" s="97"/>
      <c r="G22" s="80" t="s">
        <v>64</v>
      </c>
      <c r="H22" s="40">
        <v>3215</v>
      </c>
      <c r="I22" s="41">
        <v>2</v>
      </c>
      <c r="J22" s="42">
        <f t="shared" si="3"/>
        <v>6430</v>
      </c>
      <c r="K22" s="43">
        <v>1.25</v>
      </c>
      <c r="L22" s="44"/>
      <c r="M22" s="45">
        <f t="shared" si="4"/>
        <v>8037.5</v>
      </c>
      <c r="N22" s="41"/>
      <c r="O22" s="46"/>
      <c r="P22" s="47"/>
      <c r="Q22" s="48"/>
      <c r="R22" s="49">
        <f t="shared" si="2"/>
        <v>0</v>
      </c>
      <c r="S22" s="50">
        <v>7133</v>
      </c>
      <c r="T22" s="44">
        <f>M22-S22</f>
        <v>904.5</v>
      </c>
      <c r="W22" s="4"/>
      <c r="X22" s="4"/>
      <c r="Y22" s="31"/>
      <c r="Z22" s="4"/>
      <c r="AA22" s="4"/>
    </row>
    <row r="23" spans="1:27" s="50" customFormat="1" ht="45" customHeight="1">
      <c r="A23" s="51">
        <v>764.40200000000004</v>
      </c>
      <c r="B23" s="90" t="s">
        <v>67</v>
      </c>
      <c r="C23" s="96"/>
      <c r="D23" s="96"/>
      <c r="E23" s="96"/>
      <c r="F23" s="97"/>
      <c r="G23" s="80" t="s">
        <v>64</v>
      </c>
      <c r="H23" s="40">
        <v>1566</v>
      </c>
      <c r="I23" s="41">
        <v>1</v>
      </c>
      <c r="J23" s="42">
        <f t="shared" si="3"/>
        <v>1566</v>
      </c>
      <c r="K23" s="43">
        <v>0.25</v>
      </c>
      <c r="L23" s="44"/>
      <c r="M23" s="45">
        <f t="shared" si="4"/>
        <v>391.5</v>
      </c>
      <c r="N23" s="41"/>
      <c r="O23" s="46"/>
      <c r="P23" s="47"/>
      <c r="Q23" s="48"/>
      <c r="R23" s="49">
        <f t="shared" si="2"/>
        <v>0</v>
      </c>
      <c r="S23" s="50">
        <v>335</v>
      </c>
      <c r="T23" s="44">
        <f>M23-S23</f>
        <v>56.5</v>
      </c>
      <c r="W23" s="4"/>
      <c r="X23" s="4"/>
      <c r="Y23" s="31"/>
      <c r="Z23" s="4"/>
      <c r="AA23" s="4"/>
    </row>
    <row r="24" spans="1:27" s="50" customFormat="1" ht="45" customHeight="1">
      <c r="A24" s="51">
        <v>764.40200000000004</v>
      </c>
      <c r="B24" s="90" t="s">
        <v>68</v>
      </c>
      <c r="C24" s="96"/>
      <c r="D24" s="96"/>
      <c r="E24" s="96"/>
      <c r="F24" s="97"/>
      <c r="G24" s="80" t="s">
        <v>64</v>
      </c>
      <c r="H24" s="40">
        <v>149</v>
      </c>
      <c r="I24" s="41">
        <v>2</v>
      </c>
      <c r="J24" s="42">
        <f t="shared" si="3"/>
        <v>298</v>
      </c>
      <c r="K24" s="43">
        <v>0.25</v>
      </c>
      <c r="L24" s="44"/>
      <c r="M24" s="45">
        <f t="shared" si="4"/>
        <v>74.5</v>
      </c>
      <c r="N24" s="41"/>
      <c r="O24" s="46"/>
      <c r="P24" s="47"/>
      <c r="Q24" s="48"/>
      <c r="R24" s="49">
        <f t="shared" si="2"/>
        <v>0</v>
      </c>
      <c r="S24" s="50">
        <v>118</v>
      </c>
      <c r="T24" s="44">
        <f>M24-S24</f>
        <v>-43.5</v>
      </c>
      <c r="W24" s="4"/>
      <c r="X24" s="4"/>
      <c r="Y24" s="31"/>
      <c r="Z24" s="4"/>
      <c r="AA24" s="4"/>
    </row>
    <row r="25" spans="1:27" s="50" customFormat="1" ht="45" customHeight="1">
      <c r="A25" s="51">
        <v>764.40099999999995</v>
      </c>
      <c r="B25" s="90" t="s">
        <v>69</v>
      </c>
      <c r="C25" s="96"/>
      <c r="D25" s="96"/>
      <c r="E25" s="96"/>
      <c r="F25" s="97"/>
      <c r="G25" s="80" t="s">
        <v>64</v>
      </c>
      <c r="H25" s="40">
        <v>25</v>
      </c>
      <c r="I25" s="41">
        <v>1</v>
      </c>
      <c r="J25" s="42">
        <f t="shared" si="3"/>
        <v>25</v>
      </c>
      <c r="K25" s="43">
        <v>0.25</v>
      </c>
      <c r="L25" s="44"/>
      <c r="M25" s="45">
        <f t="shared" si="4"/>
        <v>6.25</v>
      </c>
      <c r="N25" s="41"/>
      <c r="O25" s="46"/>
      <c r="P25" s="47"/>
      <c r="Q25" s="48"/>
      <c r="R25" s="49">
        <f t="shared" si="2"/>
        <v>0</v>
      </c>
      <c r="S25" s="50">
        <v>6</v>
      </c>
      <c r="T25" s="44">
        <f>M25-S25</f>
        <v>0.25</v>
      </c>
      <c r="W25" s="4"/>
      <c r="X25" s="4"/>
      <c r="Y25" s="31"/>
      <c r="Z25" s="4"/>
      <c r="AA25" s="4"/>
    </row>
    <row r="26" spans="1:27" s="50" customFormat="1" ht="45" customHeight="1">
      <c r="A26" s="51">
        <v>765.20500000000004</v>
      </c>
      <c r="B26" s="90" t="s">
        <v>70</v>
      </c>
      <c r="C26" s="91"/>
      <c r="D26" s="91"/>
      <c r="E26" s="91"/>
      <c r="F26" s="92"/>
      <c r="G26" s="80" t="s">
        <v>64</v>
      </c>
      <c r="H26" s="40">
        <v>1368</v>
      </c>
      <c r="I26" s="41">
        <v>1</v>
      </c>
      <c r="J26" s="42">
        <f t="shared" si="3"/>
        <v>1368</v>
      </c>
      <c r="K26" s="43">
        <v>0.16600000000000001</v>
      </c>
      <c r="L26" s="44"/>
      <c r="M26" s="45">
        <f t="shared" si="4"/>
        <v>227.08800000000002</v>
      </c>
      <c r="N26" s="41"/>
      <c r="O26" s="46"/>
      <c r="P26" s="47"/>
      <c r="Q26" s="48"/>
      <c r="R26" s="49">
        <f t="shared" si="2"/>
        <v>0</v>
      </c>
      <c r="S26" s="50">
        <v>279</v>
      </c>
      <c r="T26" s="44">
        <f>M26-S26</f>
        <v>-51.911999999999978</v>
      </c>
      <c r="W26" s="4"/>
      <c r="X26" s="4"/>
      <c r="Y26" s="31"/>
      <c r="Z26" s="4"/>
      <c r="AA26" s="4"/>
    </row>
    <row r="27" spans="1:27" s="50" customFormat="1" ht="45" customHeight="1">
      <c r="A27" s="51">
        <v>765.20500000000004</v>
      </c>
      <c r="B27" s="90" t="s">
        <v>71</v>
      </c>
      <c r="C27" s="91"/>
      <c r="D27" s="91"/>
      <c r="E27" s="91"/>
      <c r="F27" s="92"/>
      <c r="G27" s="80" t="s">
        <v>64</v>
      </c>
      <c r="H27" s="40">
        <v>150</v>
      </c>
      <c r="I27" s="41">
        <v>2</v>
      </c>
      <c r="J27" s="42">
        <f t="shared" si="3"/>
        <v>300</v>
      </c>
      <c r="K27" s="43">
        <v>0.16600000000000001</v>
      </c>
      <c r="L27" s="44"/>
      <c r="M27" s="45">
        <f t="shared" si="4"/>
        <v>49.800000000000004</v>
      </c>
      <c r="N27" s="41"/>
      <c r="O27" s="46"/>
      <c r="P27" s="47"/>
      <c r="Q27" s="48"/>
      <c r="R27" s="49">
        <f t="shared" si="2"/>
        <v>0</v>
      </c>
      <c r="S27" s="50">
        <v>64</v>
      </c>
      <c r="T27" s="44">
        <f>M27-S27</f>
        <v>-14.199999999999996</v>
      </c>
      <c r="W27" s="4"/>
      <c r="X27" s="4"/>
      <c r="Y27" s="31"/>
      <c r="Z27" s="4"/>
      <c r="AA27" s="4"/>
    </row>
    <row r="28" spans="1:27" s="50" customFormat="1" ht="45" customHeight="1">
      <c r="A28" s="51">
        <v>765.404</v>
      </c>
      <c r="B28" s="90" t="s">
        <v>72</v>
      </c>
      <c r="C28" s="96"/>
      <c r="D28" s="96"/>
      <c r="E28" s="96"/>
      <c r="F28" s="97"/>
      <c r="G28" s="80" t="s">
        <v>64</v>
      </c>
      <c r="H28" s="40">
        <v>100</v>
      </c>
      <c r="I28" s="41">
        <v>1</v>
      </c>
      <c r="J28" s="42">
        <f t="shared" si="3"/>
        <v>100</v>
      </c>
      <c r="K28" s="43">
        <v>1</v>
      </c>
      <c r="L28" s="44"/>
      <c r="M28" s="45">
        <f t="shared" si="4"/>
        <v>100</v>
      </c>
      <c r="N28" s="41"/>
      <c r="O28" s="46"/>
      <c r="P28" s="47"/>
      <c r="Q28" s="48"/>
      <c r="R28" s="49">
        <f t="shared" si="2"/>
        <v>0</v>
      </c>
      <c r="S28" s="50">
        <v>129</v>
      </c>
      <c r="T28" s="44">
        <f>M28-S28</f>
        <v>-29</v>
      </c>
      <c r="W28" s="4"/>
      <c r="X28" s="4"/>
      <c r="Y28" s="31"/>
      <c r="Z28" s="4"/>
      <c r="AA28" s="4"/>
    </row>
    <row r="29" spans="1:27" s="50" customFormat="1" ht="45" customHeight="1">
      <c r="A29" s="51">
        <v>765.20500000000004</v>
      </c>
      <c r="B29" s="90" t="s">
        <v>73</v>
      </c>
      <c r="C29" s="96"/>
      <c r="D29" s="96"/>
      <c r="E29" s="96"/>
      <c r="F29" s="97"/>
      <c r="G29" s="80" t="s">
        <v>64</v>
      </c>
      <c r="H29" s="40">
        <v>11</v>
      </c>
      <c r="I29" s="41">
        <v>2</v>
      </c>
      <c r="J29" s="42">
        <f t="shared" si="3"/>
        <v>22</v>
      </c>
      <c r="K29" s="43">
        <v>1</v>
      </c>
      <c r="L29" s="44"/>
      <c r="M29" s="45">
        <f t="shared" si="4"/>
        <v>22</v>
      </c>
      <c r="N29" s="41"/>
      <c r="O29" s="46"/>
      <c r="P29" s="47"/>
      <c r="Q29" s="48"/>
      <c r="R29" s="49">
        <f t="shared" si="2"/>
        <v>0</v>
      </c>
      <c r="S29" s="50">
        <v>0</v>
      </c>
      <c r="T29" s="44">
        <f>M29-S29</f>
        <v>22</v>
      </c>
      <c r="W29" s="4"/>
      <c r="X29" s="4"/>
      <c r="Y29" s="31"/>
      <c r="Z29" s="4"/>
      <c r="AA29" s="4"/>
    </row>
    <row r="30" spans="1:27" s="50" customFormat="1" ht="45" customHeight="1">
      <c r="A30" s="75" t="s">
        <v>74</v>
      </c>
      <c r="B30" s="90" t="s">
        <v>75</v>
      </c>
      <c r="C30" s="96"/>
      <c r="D30" s="96"/>
      <c r="E30" s="96"/>
      <c r="F30" s="97"/>
      <c r="G30" s="80" t="s">
        <v>64</v>
      </c>
      <c r="H30" s="40">
        <v>3437</v>
      </c>
      <c r="I30" s="41">
        <v>1</v>
      </c>
      <c r="J30" s="42">
        <f t="shared" si="3"/>
        <v>3437</v>
      </c>
      <c r="K30" s="43">
        <v>1</v>
      </c>
      <c r="L30" s="44"/>
      <c r="M30" s="45">
        <f t="shared" si="4"/>
        <v>3437</v>
      </c>
      <c r="N30" s="41"/>
      <c r="O30" s="46"/>
      <c r="P30" s="47"/>
      <c r="Q30" s="48"/>
      <c r="R30" s="49">
        <f t="shared" si="2"/>
        <v>0</v>
      </c>
      <c r="S30" s="50">
        <v>4393</v>
      </c>
      <c r="T30" s="44">
        <f>M30-S30</f>
        <v>-956</v>
      </c>
      <c r="W30" s="4"/>
      <c r="X30" s="4"/>
      <c r="Y30" s="31"/>
      <c r="Z30" s="4"/>
      <c r="AA30" s="4"/>
    </row>
    <row r="31" spans="1:27" s="50" customFormat="1" ht="45" customHeight="1">
      <c r="A31" s="75" t="s">
        <v>74</v>
      </c>
      <c r="B31" s="90" t="s">
        <v>76</v>
      </c>
      <c r="C31" s="91"/>
      <c r="D31" s="91"/>
      <c r="E31" s="91"/>
      <c r="F31" s="92"/>
      <c r="G31" s="80" t="s">
        <v>64</v>
      </c>
      <c r="H31" s="40">
        <v>378</v>
      </c>
      <c r="I31" s="41">
        <v>2</v>
      </c>
      <c r="J31" s="42">
        <f t="shared" si="3"/>
        <v>756</v>
      </c>
      <c r="K31" s="43">
        <v>1</v>
      </c>
      <c r="L31" s="44"/>
      <c r="M31" s="45">
        <f t="shared" si="4"/>
        <v>756</v>
      </c>
      <c r="N31" s="41"/>
      <c r="O31" s="46"/>
      <c r="P31" s="47"/>
      <c r="Q31" s="48"/>
      <c r="R31" s="49">
        <f t="shared" si="2"/>
        <v>0</v>
      </c>
      <c r="S31" s="50">
        <v>1514</v>
      </c>
      <c r="T31" s="44">
        <f>M31-S31</f>
        <v>-758</v>
      </c>
      <c r="W31" s="4"/>
      <c r="X31" s="4"/>
      <c r="Y31" s="31"/>
      <c r="Z31" s="4"/>
      <c r="AA31" s="4"/>
    </row>
    <row r="32" spans="1:27" s="50" customFormat="1" ht="45" customHeight="1">
      <c r="A32" s="51">
        <v>766.20399999999995</v>
      </c>
      <c r="B32" s="90" t="s">
        <v>77</v>
      </c>
      <c r="C32" s="91"/>
      <c r="D32" s="91"/>
      <c r="E32" s="91"/>
      <c r="F32" s="92"/>
      <c r="G32" s="80" t="s">
        <v>64</v>
      </c>
      <c r="H32" s="40">
        <v>2</v>
      </c>
      <c r="I32" s="41">
        <v>1</v>
      </c>
      <c r="J32" s="42">
        <f t="shared" si="3"/>
        <v>2</v>
      </c>
      <c r="K32" s="43">
        <v>1</v>
      </c>
      <c r="L32" s="44"/>
      <c r="M32" s="45">
        <f t="shared" si="4"/>
        <v>2</v>
      </c>
      <c r="N32" s="41"/>
      <c r="O32" s="46"/>
      <c r="P32" s="47"/>
      <c r="Q32" s="48"/>
      <c r="R32" s="49">
        <f t="shared" si="2"/>
        <v>0</v>
      </c>
      <c r="S32" s="50">
        <v>2</v>
      </c>
      <c r="T32" s="44">
        <f>M32-S32</f>
        <v>0</v>
      </c>
      <c r="W32" s="4"/>
      <c r="X32" s="4"/>
      <c r="Y32" s="31"/>
      <c r="Z32" s="4"/>
      <c r="AA32" s="4"/>
    </row>
    <row r="33" spans="1:27" s="50" customFormat="1" ht="45" customHeight="1">
      <c r="A33" s="51">
        <v>766.20399999999995</v>
      </c>
      <c r="B33" s="90" t="s">
        <v>78</v>
      </c>
      <c r="C33" s="91"/>
      <c r="D33" s="91"/>
      <c r="E33" s="91"/>
      <c r="F33" s="92"/>
      <c r="G33" s="80" t="s">
        <v>64</v>
      </c>
      <c r="H33" s="40">
        <v>0</v>
      </c>
      <c r="I33" s="41">
        <v>2</v>
      </c>
      <c r="J33" s="42">
        <f t="shared" si="3"/>
        <v>0</v>
      </c>
      <c r="K33" s="43">
        <v>1</v>
      </c>
      <c r="L33" s="44"/>
      <c r="M33" s="45">
        <f t="shared" si="4"/>
        <v>0</v>
      </c>
      <c r="N33" s="41"/>
      <c r="O33" s="46"/>
      <c r="P33" s="47"/>
      <c r="Q33" s="48"/>
      <c r="R33" s="49">
        <f t="shared" si="2"/>
        <v>0</v>
      </c>
      <c r="S33" s="50">
        <v>0</v>
      </c>
      <c r="T33" s="44">
        <f>M33-S33</f>
        <v>0</v>
      </c>
      <c r="W33" s="4"/>
      <c r="X33" s="4"/>
      <c r="Y33" s="31"/>
      <c r="Z33" s="4"/>
      <c r="AA33" s="4"/>
    </row>
    <row r="34" spans="1:27" s="50" customFormat="1" ht="45" customHeight="1">
      <c r="A34" s="75" t="s">
        <v>79</v>
      </c>
      <c r="B34" s="90" t="s">
        <v>80</v>
      </c>
      <c r="C34" s="91"/>
      <c r="D34" s="91"/>
      <c r="E34" s="91"/>
      <c r="F34" s="92"/>
      <c r="G34" s="80" t="s">
        <v>64</v>
      </c>
      <c r="H34" s="40">
        <v>10</v>
      </c>
      <c r="I34" s="41">
        <v>1</v>
      </c>
      <c r="J34" s="42">
        <f t="shared" si="3"/>
        <v>10</v>
      </c>
      <c r="K34" s="43">
        <v>0.5</v>
      </c>
      <c r="L34" s="44"/>
      <c r="M34" s="45">
        <f t="shared" si="4"/>
        <v>5</v>
      </c>
      <c r="N34" s="41"/>
      <c r="O34" s="46"/>
      <c r="P34" s="47"/>
      <c r="Q34" s="48"/>
      <c r="R34" s="49">
        <f t="shared" si="2"/>
        <v>0</v>
      </c>
      <c r="S34" s="50">
        <v>9</v>
      </c>
      <c r="T34" s="44">
        <f>M34-S34</f>
        <v>-4</v>
      </c>
      <c r="W34" s="4"/>
      <c r="X34" s="4"/>
      <c r="Y34" s="31"/>
      <c r="Z34" s="4"/>
      <c r="AA34" s="4"/>
    </row>
    <row r="35" spans="1:27" s="50" customFormat="1" ht="45" customHeight="1">
      <c r="A35" s="75" t="s">
        <v>79</v>
      </c>
      <c r="B35" s="90" t="s">
        <v>81</v>
      </c>
      <c r="C35" s="91"/>
      <c r="D35" s="91"/>
      <c r="E35" s="91"/>
      <c r="F35" s="92"/>
      <c r="G35" s="80" t="s">
        <v>64</v>
      </c>
      <c r="H35" s="40">
        <v>2</v>
      </c>
      <c r="I35" s="41">
        <v>2</v>
      </c>
      <c r="J35" s="42">
        <f t="shared" si="3"/>
        <v>4</v>
      </c>
      <c r="K35" s="43">
        <v>0.5</v>
      </c>
      <c r="L35" s="44"/>
      <c r="M35" s="45">
        <f t="shared" si="4"/>
        <v>2</v>
      </c>
      <c r="N35" s="41"/>
      <c r="O35" s="46"/>
      <c r="P35" s="47"/>
      <c r="Q35" s="48"/>
      <c r="R35" s="49">
        <f t="shared" si="2"/>
        <v>0</v>
      </c>
      <c r="S35" s="50">
        <v>2</v>
      </c>
      <c r="T35" s="44">
        <f>M35-S35</f>
        <v>0</v>
      </c>
      <c r="W35" s="4"/>
      <c r="X35" s="4"/>
      <c r="Y35" s="31"/>
      <c r="Z35" s="4"/>
      <c r="AA35" s="4"/>
    </row>
    <row r="36" spans="1:27" s="50" customFormat="1" ht="45" customHeight="1">
      <c r="A36" s="75" t="s">
        <v>82</v>
      </c>
      <c r="B36" s="90" t="s">
        <v>83</v>
      </c>
      <c r="C36" s="91"/>
      <c r="D36" s="91"/>
      <c r="E36" s="91"/>
      <c r="F36" s="92"/>
      <c r="G36" s="80" t="s">
        <v>64</v>
      </c>
      <c r="H36" s="40">
        <v>0</v>
      </c>
      <c r="I36" s="41">
        <v>1</v>
      </c>
      <c r="J36" s="42">
        <f t="shared" si="3"/>
        <v>0</v>
      </c>
      <c r="K36" s="43">
        <v>1.25</v>
      </c>
      <c r="L36" s="44"/>
      <c r="M36" s="45">
        <f t="shared" si="4"/>
        <v>0</v>
      </c>
      <c r="N36" s="41"/>
      <c r="O36" s="46"/>
      <c r="P36" s="47"/>
      <c r="Q36" s="48"/>
      <c r="R36" s="49">
        <f t="shared" si="2"/>
        <v>0</v>
      </c>
      <c r="S36" s="50">
        <v>0</v>
      </c>
      <c r="T36" s="44">
        <f>M36-S36</f>
        <v>0</v>
      </c>
      <c r="W36" s="4"/>
      <c r="X36" s="4"/>
      <c r="Y36" s="31"/>
      <c r="Z36" s="4"/>
      <c r="AA36" s="4"/>
    </row>
    <row r="37" spans="1:27" s="50" customFormat="1" ht="45" customHeight="1">
      <c r="A37" s="76" t="s">
        <v>84</v>
      </c>
      <c r="B37" s="93" t="s">
        <v>85</v>
      </c>
      <c r="C37" s="94"/>
      <c r="D37" s="94"/>
      <c r="E37" s="94"/>
      <c r="F37" s="95"/>
      <c r="G37" s="52" t="s">
        <v>64</v>
      </c>
      <c r="H37" s="40">
        <v>0</v>
      </c>
      <c r="I37" s="41">
        <v>1</v>
      </c>
      <c r="J37" s="42">
        <f t="shared" si="3"/>
        <v>0</v>
      </c>
      <c r="K37" s="43">
        <v>1.25</v>
      </c>
      <c r="L37" s="44"/>
      <c r="M37" s="45">
        <f t="shared" si="4"/>
        <v>0</v>
      </c>
      <c r="N37" s="41"/>
      <c r="O37" s="46"/>
      <c r="P37" s="47"/>
      <c r="Q37" s="48"/>
      <c r="R37" s="49">
        <f t="shared" si="2"/>
        <v>0</v>
      </c>
      <c r="S37" s="50">
        <v>0</v>
      </c>
      <c r="T37" s="44">
        <f>M37-S37</f>
        <v>0</v>
      </c>
      <c r="W37" s="4"/>
      <c r="X37" s="4"/>
      <c r="Y37" s="31"/>
      <c r="Z37" s="4"/>
      <c r="AA37" s="4"/>
    </row>
    <row r="38" spans="1:27" s="50" customFormat="1" ht="54.75" customHeight="1">
      <c r="A38" s="75" t="s">
        <v>86</v>
      </c>
      <c r="B38" s="90" t="s">
        <v>87</v>
      </c>
      <c r="C38" s="91"/>
      <c r="D38" s="91"/>
      <c r="E38" s="91"/>
      <c r="F38" s="92"/>
      <c r="G38" s="80" t="s">
        <v>88</v>
      </c>
      <c r="H38" s="40">
        <v>19436</v>
      </c>
      <c r="I38" s="41">
        <v>1</v>
      </c>
      <c r="J38" s="42">
        <f t="shared" si="3"/>
        <v>19436</v>
      </c>
      <c r="K38" s="43">
        <v>1.5</v>
      </c>
      <c r="L38" s="44"/>
      <c r="M38" s="45">
        <f t="shared" si="4"/>
        <v>29154</v>
      </c>
      <c r="N38" s="41"/>
      <c r="O38" s="46"/>
      <c r="P38" s="47"/>
      <c r="Q38" s="48"/>
      <c r="R38" s="49">
        <f t="shared" si="2"/>
        <v>0</v>
      </c>
      <c r="S38" s="50">
        <v>42085</v>
      </c>
      <c r="T38" s="44">
        <f>M38-S38</f>
        <v>-12931</v>
      </c>
      <c r="W38" s="4"/>
      <c r="X38" s="4"/>
      <c r="Y38" s="31"/>
      <c r="Z38" s="4"/>
      <c r="AA38" s="4"/>
    </row>
    <row r="39" spans="1:27" s="50" customFormat="1" ht="54.75" customHeight="1">
      <c r="A39" s="75" t="s">
        <v>89</v>
      </c>
      <c r="B39" s="90" t="s">
        <v>90</v>
      </c>
      <c r="C39" s="91"/>
      <c r="D39" s="91"/>
      <c r="E39" s="91"/>
      <c r="F39" s="92"/>
      <c r="G39" s="80" t="s">
        <v>88</v>
      </c>
      <c r="H39" s="40">
        <v>29464</v>
      </c>
      <c r="I39" s="41">
        <v>1</v>
      </c>
      <c r="J39" s="42">
        <f t="shared" si="3"/>
        <v>29464</v>
      </c>
      <c r="K39" s="43">
        <v>1.5</v>
      </c>
      <c r="L39" s="44"/>
      <c r="M39" s="45">
        <f t="shared" si="4"/>
        <v>44196</v>
      </c>
      <c r="N39" s="41"/>
      <c r="O39" s="46"/>
      <c r="P39" s="47"/>
      <c r="Q39" s="48"/>
      <c r="R39" s="49">
        <f t="shared" si="2"/>
        <v>0</v>
      </c>
      <c r="S39" s="50">
        <v>28679</v>
      </c>
      <c r="T39" s="44">
        <f>M39-S39</f>
        <v>15517</v>
      </c>
      <c r="W39" s="4"/>
      <c r="X39" s="4"/>
      <c r="Y39" s="31"/>
      <c r="Z39" s="4"/>
      <c r="AA39" s="4"/>
    </row>
    <row r="40" spans="1:27" s="50" customFormat="1" ht="54.75" customHeight="1">
      <c r="A40" s="75" t="s">
        <v>91</v>
      </c>
      <c r="B40" s="90" t="s">
        <v>92</v>
      </c>
      <c r="C40" s="91"/>
      <c r="D40" s="91"/>
      <c r="E40" s="91"/>
      <c r="F40" s="92"/>
      <c r="G40" s="80" t="s">
        <v>88</v>
      </c>
      <c r="H40" s="40">
        <v>25</v>
      </c>
      <c r="I40" s="41">
        <v>1</v>
      </c>
      <c r="J40" s="42">
        <f t="shared" si="3"/>
        <v>25</v>
      </c>
      <c r="K40" s="43">
        <v>0.25</v>
      </c>
      <c r="L40" s="44"/>
      <c r="M40" s="45">
        <f t="shared" si="4"/>
        <v>6.25</v>
      </c>
      <c r="N40" s="41"/>
      <c r="O40" s="46"/>
      <c r="P40" s="47"/>
      <c r="Q40" s="48"/>
      <c r="R40" s="49">
        <f t="shared" si="2"/>
        <v>0</v>
      </c>
      <c r="S40" s="50">
        <v>6</v>
      </c>
      <c r="T40" s="44">
        <f>M40-S40</f>
        <v>0.25</v>
      </c>
      <c r="W40" s="4"/>
      <c r="X40" s="4"/>
      <c r="Y40" s="31"/>
      <c r="Z40" s="4"/>
      <c r="AA40" s="4"/>
    </row>
    <row r="41" spans="1:27" s="50" customFormat="1" ht="54.75" customHeight="1">
      <c r="A41" s="75" t="s">
        <v>93</v>
      </c>
      <c r="B41" s="90" t="s">
        <v>94</v>
      </c>
      <c r="C41" s="91"/>
      <c r="D41" s="91"/>
      <c r="E41" s="91"/>
      <c r="F41" s="92"/>
      <c r="G41" s="80" t="s">
        <v>88</v>
      </c>
      <c r="H41" s="40">
        <v>1566</v>
      </c>
      <c r="I41" s="41">
        <v>1</v>
      </c>
      <c r="J41" s="42">
        <f t="shared" si="3"/>
        <v>1566</v>
      </c>
      <c r="K41" s="43">
        <v>0.25</v>
      </c>
      <c r="L41" s="44"/>
      <c r="M41" s="45">
        <f t="shared" si="4"/>
        <v>391.5</v>
      </c>
      <c r="N41" s="41"/>
      <c r="O41" s="46"/>
      <c r="P41" s="47"/>
      <c r="Q41" s="48"/>
      <c r="R41" s="49">
        <f t="shared" si="2"/>
        <v>0</v>
      </c>
      <c r="S41" s="50">
        <v>335</v>
      </c>
      <c r="T41" s="44">
        <f>M41-S41</f>
        <v>56.5</v>
      </c>
      <c r="W41" s="4"/>
      <c r="X41" s="4"/>
      <c r="Y41" s="31"/>
      <c r="Z41" s="4"/>
      <c r="AA41" s="4"/>
    </row>
    <row r="42" spans="1:27" s="50" customFormat="1" ht="45" customHeight="1">
      <c r="A42" s="75" t="s">
        <v>95</v>
      </c>
      <c r="B42" s="90" t="s">
        <v>96</v>
      </c>
      <c r="C42" s="91"/>
      <c r="D42" s="91"/>
      <c r="E42" s="91"/>
      <c r="F42" s="92"/>
      <c r="G42" s="80" t="s">
        <v>88</v>
      </c>
      <c r="H42" s="40">
        <v>1368</v>
      </c>
      <c r="I42" s="41">
        <v>1</v>
      </c>
      <c r="J42" s="42">
        <f t="shared" si="3"/>
        <v>1368</v>
      </c>
      <c r="K42" s="43">
        <v>0.16600000000000001</v>
      </c>
      <c r="L42" s="44"/>
      <c r="M42" s="45">
        <f t="shared" si="4"/>
        <v>227.08800000000002</v>
      </c>
      <c r="N42" s="41"/>
      <c r="O42" s="46"/>
      <c r="P42" s="47"/>
      <c r="Q42" s="48"/>
      <c r="R42" s="49">
        <f t="shared" si="2"/>
        <v>0</v>
      </c>
      <c r="S42" s="50">
        <v>279</v>
      </c>
      <c r="T42" s="44">
        <f>M42-S42</f>
        <v>-51.911999999999978</v>
      </c>
      <c r="W42" s="4"/>
      <c r="X42" s="4"/>
      <c r="Y42" s="31"/>
      <c r="Z42" s="4"/>
      <c r="AA42" s="4"/>
    </row>
    <row r="43" spans="1:27" s="50" customFormat="1" ht="45" customHeight="1">
      <c r="A43" s="51">
        <v>765.20600000000002</v>
      </c>
      <c r="B43" s="90" t="s">
        <v>97</v>
      </c>
      <c r="C43" s="91"/>
      <c r="D43" s="91"/>
      <c r="E43" s="91"/>
      <c r="F43" s="92"/>
      <c r="G43" s="80" t="s">
        <v>88</v>
      </c>
      <c r="H43" s="50">
        <v>800</v>
      </c>
      <c r="I43" s="41">
        <v>1</v>
      </c>
      <c r="J43" s="42">
        <f t="shared" si="3"/>
        <v>800</v>
      </c>
      <c r="K43" s="43">
        <v>0.16600000000000001</v>
      </c>
      <c r="L43" s="44"/>
      <c r="M43" s="45">
        <f t="shared" si="4"/>
        <v>132.80000000000001</v>
      </c>
      <c r="N43" s="41"/>
      <c r="O43" s="46"/>
      <c r="P43" s="47"/>
      <c r="Q43" s="48"/>
      <c r="R43" s="49">
        <f t="shared" si="2"/>
        <v>0</v>
      </c>
      <c r="S43" s="50">
        <v>119</v>
      </c>
      <c r="T43" s="44">
        <f>M43-S43</f>
        <v>13.800000000000011</v>
      </c>
      <c r="W43" s="4"/>
      <c r="X43" s="4"/>
      <c r="Y43" s="31"/>
      <c r="Z43" s="4"/>
      <c r="AA43" s="4"/>
    </row>
    <row r="44" spans="1:27" s="50" customFormat="1" ht="45" customHeight="1">
      <c r="A44" s="51">
        <v>765.20699999999999</v>
      </c>
      <c r="B44" s="90" t="s">
        <v>98</v>
      </c>
      <c r="C44" s="91"/>
      <c r="D44" s="91"/>
      <c r="E44" s="91"/>
      <c r="F44" s="92"/>
      <c r="G44" s="80" t="s">
        <v>88</v>
      </c>
      <c r="H44" s="50">
        <v>800</v>
      </c>
      <c r="I44" s="41">
        <v>1</v>
      </c>
      <c r="J44" s="42">
        <f t="shared" si="3"/>
        <v>800</v>
      </c>
      <c r="K44" s="43">
        <v>0.16600000000000001</v>
      </c>
      <c r="L44" s="44"/>
      <c r="M44" s="45">
        <f t="shared" si="4"/>
        <v>132.80000000000001</v>
      </c>
      <c r="N44" s="41"/>
      <c r="O44" s="46"/>
      <c r="P44" s="47"/>
      <c r="Q44" s="48"/>
      <c r="R44" s="49">
        <f t="shared" si="2"/>
        <v>0</v>
      </c>
      <c r="S44" s="50">
        <v>122</v>
      </c>
      <c r="T44" s="44">
        <f>M44-S44</f>
        <v>10.800000000000011</v>
      </c>
      <c r="W44" s="4"/>
      <c r="X44" s="4"/>
      <c r="Y44" s="31"/>
      <c r="Z44" s="4"/>
      <c r="AA44" s="4"/>
    </row>
    <row r="45" spans="1:27" s="50" customFormat="1" ht="45" customHeight="1">
      <c r="A45" s="51">
        <v>765.25300000000004</v>
      </c>
      <c r="B45" s="90" t="s">
        <v>99</v>
      </c>
      <c r="C45" s="91"/>
      <c r="D45" s="91"/>
      <c r="E45" s="91"/>
      <c r="F45" s="92"/>
      <c r="G45" s="80" t="s">
        <v>88</v>
      </c>
      <c r="H45" s="50">
        <v>800</v>
      </c>
      <c r="I45" s="41">
        <v>1</v>
      </c>
      <c r="J45" s="42">
        <f t="shared" si="3"/>
        <v>800</v>
      </c>
      <c r="K45" s="43">
        <v>0.5</v>
      </c>
      <c r="L45" s="44"/>
      <c r="M45" s="45">
        <f t="shared" si="4"/>
        <v>400</v>
      </c>
      <c r="N45" s="41"/>
      <c r="O45" s="46"/>
      <c r="P45" s="47"/>
      <c r="Q45" s="48"/>
      <c r="R45" s="49">
        <f t="shared" si="2"/>
        <v>0</v>
      </c>
      <c r="S45" s="50">
        <v>359</v>
      </c>
      <c r="T45" s="44">
        <f>M45-S45</f>
        <v>41</v>
      </c>
      <c r="W45" s="4"/>
      <c r="X45" s="4"/>
      <c r="Y45" s="31"/>
      <c r="Z45" s="4"/>
      <c r="AA45" s="4"/>
    </row>
    <row r="46" spans="1:27" s="50" customFormat="1" ht="45" customHeight="1">
      <c r="A46" s="51">
        <v>765.404</v>
      </c>
      <c r="B46" s="90" t="s">
        <v>100</v>
      </c>
      <c r="C46" s="91"/>
      <c r="D46" s="91"/>
      <c r="E46" s="91"/>
      <c r="F46" s="92"/>
      <c r="G46" s="80" t="s">
        <v>88</v>
      </c>
      <c r="H46" s="40">
        <v>125</v>
      </c>
      <c r="I46" s="41">
        <v>1</v>
      </c>
      <c r="J46" s="42">
        <f t="shared" si="3"/>
        <v>125</v>
      </c>
      <c r="K46" s="43">
        <v>1.5</v>
      </c>
      <c r="L46" s="44"/>
      <c r="M46" s="45">
        <f t="shared" si="4"/>
        <v>187.5</v>
      </c>
      <c r="N46" s="41"/>
      <c r="O46" s="46"/>
      <c r="P46" s="47"/>
      <c r="Q46" s="48"/>
      <c r="R46" s="49">
        <f t="shared" si="2"/>
        <v>0</v>
      </c>
      <c r="S46" s="50">
        <v>188</v>
      </c>
      <c r="T46" s="44">
        <f>M46-S46</f>
        <v>-0.5</v>
      </c>
      <c r="W46" s="4"/>
      <c r="X46" s="4"/>
      <c r="Y46" s="31"/>
      <c r="Z46" s="4"/>
      <c r="AA46" s="4"/>
    </row>
    <row r="47" spans="1:27" s="50" customFormat="1" ht="45" customHeight="1">
      <c r="A47" s="51">
        <v>765.40599999999995</v>
      </c>
      <c r="B47" s="90" t="s">
        <v>101</v>
      </c>
      <c r="C47" s="91"/>
      <c r="D47" s="91"/>
      <c r="E47" s="91"/>
      <c r="F47" s="92"/>
      <c r="G47" s="80" t="s">
        <v>88</v>
      </c>
      <c r="H47" s="40">
        <v>125</v>
      </c>
      <c r="I47" s="41">
        <v>1</v>
      </c>
      <c r="J47" s="42">
        <f t="shared" si="3"/>
        <v>125</v>
      </c>
      <c r="K47" s="43">
        <v>0.5</v>
      </c>
      <c r="L47" s="44"/>
      <c r="M47" s="45">
        <f t="shared" si="4"/>
        <v>62.5</v>
      </c>
      <c r="N47" s="41"/>
      <c r="O47" s="46"/>
      <c r="P47" s="47"/>
      <c r="Q47" s="48"/>
      <c r="R47" s="49">
        <f t="shared" si="2"/>
        <v>0</v>
      </c>
      <c r="S47" s="50">
        <v>63</v>
      </c>
      <c r="T47" s="44">
        <f>M47-S47</f>
        <v>-0.5</v>
      </c>
      <c r="W47" s="4"/>
      <c r="X47" s="4"/>
      <c r="Y47" s="31"/>
      <c r="Z47" s="4"/>
      <c r="AA47" s="4"/>
    </row>
    <row r="48" spans="1:27" s="50" customFormat="1" ht="45" customHeight="1">
      <c r="A48" s="75" t="s">
        <v>102</v>
      </c>
      <c r="B48" s="90" t="s">
        <v>103</v>
      </c>
      <c r="C48" s="91"/>
      <c r="D48" s="91"/>
      <c r="E48" s="91"/>
      <c r="F48" s="92"/>
      <c r="G48" s="80" t="s">
        <v>88</v>
      </c>
      <c r="H48" s="40">
        <v>1200</v>
      </c>
      <c r="I48" s="41">
        <v>1</v>
      </c>
      <c r="J48" s="42">
        <f t="shared" si="3"/>
        <v>1200</v>
      </c>
      <c r="K48" s="43">
        <v>1.5</v>
      </c>
      <c r="L48" s="44"/>
      <c r="M48" s="45">
        <f t="shared" si="4"/>
        <v>1800</v>
      </c>
      <c r="N48" s="41"/>
      <c r="O48" s="46"/>
      <c r="P48" s="47"/>
      <c r="Q48" s="48"/>
      <c r="R48" s="49">
        <f t="shared" si="2"/>
        <v>0</v>
      </c>
      <c r="S48" s="50">
        <v>1356</v>
      </c>
      <c r="T48" s="44">
        <f>M48-S48</f>
        <v>444</v>
      </c>
      <c r="W48" s="4"/>
      <c r="X48" s="4"/>
      <c r="Y48" s="31"/>
      <c r="Z48" s="4"/>
      <c r="AA48" s="4"/>
    </row>
    <row r="49" spans="1:27" s="50" customFormat="1" ht="45" customHeight="1">
      <c r="A49" s="75" t="s">
        <v>74</v>
      </c>
      <c r="B49" s="90" t="s">
        <v>104</v>
      </c>
      <c r="C49" s="91"/>
      <c r="D49" s="91"/>
      <c r="E49" s="91"/>
      <c r="F49" s="92"/>
      <c r="G49" s="80" t="s">
        <v>88</v>
      </c>
      <c r="H49" s="40">
        <v>3437</v>
      </c>
      <c r="I49" s="41">
        <v>1</v>
      </c>
      <c r="J49" s="42">
        <f t="shared" si="3"/>
        <v>3437</v>
      </c>
      <c r="K49" s="43">
        <v>1.5</v>
      </c>
      <c r="L49" s="44"/>
      <c r="M49" s="45">
        <f t="shared" si="4"/>
        <v>5155.5</v>
      </c>
      <c r="N49" s="41"/>
      <c r="O49" s="46"/>
      <c r="P49" s="47"/>
      <c r="Q49" s="48"/>
      <c r="R49" s="49">
        <f t="shared" si="2"/>
        <v>0</v>
      </c>
      <c r="S49" s="50">
        <v>3609</v>
      </c>
      <c r="T49" s="44">
        <f>M49-S49</f>
        <v>1546.5</v>
      </c>
      <c r="W49" s="4"/>
      <c r="X49" s="4"/>
      <c r="Y49" s="31"/>
      <c r="Z49" s="4"/>
      <c r="AA49" s="4"/>
    </row>
    <row r="50" spans="1:27" s="50" customFormat="1" ht="45" customHeight="1">
      <c r="A50" s="75" t="s">
        <v>105</v>
      </c>
      <c r="B50" s="90" t="s">
        <v>106</v>
      </c>
      <c r="C50" s="91"/>
      <c r="D50" s="91"/>
      <c r="E50" s="91"/>
      <c r="F50" s="92"/>
      <c r="G50" s="80" t="s">
        <v>88</v>
      </c>
      <c r="H50" s="40">
        <v>81</v>
      </c>
      <c r="I50" s="41">
        <v>1</v>
      </c>
      <c r="J50" s="42">
        <f t="shared" si="3"/>
        <v>81</v>
      </c>
      <c r="K50" s="43">
        <v>0.5</v>
      </c>
      <c r="L50" s="44"/>
      <c r="M50" s="45">
        <f t="shared" si="4"/>
        <v>40.5</v>
      </c>
      <c r="N50" s="41"/>
      <c r="O50" s="46"/>
      <c r="P50" s="47"/>
      <c r="Q50" s="48"/>
      <c r="R50" s="49">
        <f t="shared" si="2"/>
        <v>0</v>
      </c>
      <c r="S50" s="50">
        <v>73</v>
      </c>
      <c r="T50" s="44">
        <f>M50-S50</f>
        <v>-32.5</v>
      </c>
      <c r="W50" s="4"/>
      <c r="X50" s="4"/>
      <c r="Y50" s="31"/>
      <c r="Z50" s="4"/>
      <c r="AA50" s="4"/>
    </row>
    <row r="51" spans="1:27" s="50" customFormat="1" ht="45" customHeight="1">
      <c r="A51" s="75" t="s">
        <v>107</v>
      </c>
      <c r="B51" s="90" t="s">
        <v>108</v>
      </c>
      <c r="C51" s="91"/>
      <c r="D51" s="91"/>
      <c r="E51" s="91"/>
      <c r="F51" s="92"/>
      <c r="G51" s="80" t="s">
        <v>88</v>
      </c>
      <c r="H51" s="40">
        <v>400</v>
      </c>
      <c r="I51" s="41">
        <v>1</v>
      </c>
      <c r="J51" s="42">
        <f t="shared" si="3"/>
        <v>400</v>
      </c>
      <c r="K51" s="43">
        <v>0.5</v>
      </c>
      <c r="L51" s="44"/>
      <c r="M51" s="45">
        <f t="shared" si="4"/>
        <v>200</v>
      </c>
      <c r="N51" s="41"/>
      <c r="O51" s="46"/>
      <c r="P51" s="47"/>
      <c r="Q51" s="48"/>
      <c r="R51" s="49">
        <f t="shared" si="2"/>
        <v>0</v>
      </c>
      <c r="S51" s="50">
        <v>168</v>
      </c>
      <c r="T51" s="44">
        <f>M51-S51</f>
        <v>32</v>
      </c>
      <c r="W51" s="4"/>
      <c r="X51" s="4"/>
      <c r="Y51" s="31"/>
      <c r="Z51" s="4"/>
      <c r="AA51" s="4"/>
    </row>
    <row r="52" spans="1:27" s="50" customFormat="1" ht="45" customHeight="1">
      <c r="A52" s="51">
        <v>766.20399999999995</v>
      </c>
      <c r="B52" s="90" t="s">
        <v>109</v>
      </c>
      <c r="C52" s="91"/>
      <c r="D52" s="91"/>
      <c r="E52" s="91"/>
      <c r="F52" s="92"/>
      <c r="G52" s="80" t="s">
        <v>88</v>
      </c>
      <c r="H52" s="40">
        <v>2</v>
      </c>
      <c r="I52" s="41">
        <v>1</v>
      </c>
      <c r="J52" s="42">
        <f t="shared" si="3"/>
        <v>2</v>
      </c>
      <c r="K52" s="43">
        <v>1.5</v>
      </c>
      <c r="L52" s="44"/>
      <c r="M52" s="45">
        <f t="shared" si="4"/>
        <v>3</v>
      </c>
      <c r="N52" s="41"/>
      <c r="O52" s="46"/>
      <c r="P52" s="47"/>
      <c r="Q52" s="48"/>
      <c r="R52" s="49">
        <f t="shared" si="2"/>
        <v>0</v>
      </c>
      <c r="S52" s="50">
        <v>3</v>
      </c>
      <c r="T52" s="44">
        <f>M52-S52</f>
        <v>0</v>
      </c>
      <c r="W52" s="4"/>
      <c r="X52" s="4"/>
      <c r="Y52" s="31"/>
      <c r="Z52" s="4"/>
      <c r="AA52" s="4"/>
    </row>
    <row r="53" spans="1:27" s="50" customFormat="1" ht="45" customHeight="1">
      <c r="A53" s="76" t="s">
        <v>84</v>
      </c>
      <c r="B53" s="93" t="s">
        <v>110</v>
      </c>
      <c r="C53" s="94"/>
      <c r="D53" s="94"/>
      <c r="E53" s="94"/>
      <c r="F53" s="95"/>
      <c r="G53" s="52" t="s">
        <v>88</v>
      </c>
      <c r="H53" s="40">
        <v>0</v>
      </c>
      <c r="I53" s="41">
        <v>1</v>
      </c>
      <c r="J53" s="42">
        <f t="shared" si="3"/>
        <v>0</v>
      </c>
      <c r="K53" s="43">
        <v>1.5</v>
      </c>
      <c r="L53" s="44"/>
      <c r="M53" s="45">
        <f t="shared" si="4"/>
        <v>0</v>
      </c>
      <c r="N53" s="41"/>
      <c r="O53" s="46"/>
      <c r="P53" s="47"/>
      <c r="Q53" s="48"/>
      <c r="R53" s="49">
        <f t="shared" si="2"/>
        <v>0</v>
      </c>
      <c r="S53" s="50">
        <v>0</v>
      </c>
      <c r="T53" s="44">
        <f>M53-S53</f>
        <v>0</v>
      </c>
      <c r="W53" s="4"/>
      <c r="X53" s="4"/>
      <c r="Y53" s="31"/>
      <c r="Z53" s="4"/>
      <c r="AA53" s="4"/>
    </row>
    <row r="54" spans="1:27" s="50" customFormat="1" ht="45" customHeight="1">
      <c r="A54" s="75"/>
      <c r="B54" s="90" t="s">
        <v>111</v>
      </c>
      <c r="C54" s="161"/>
      <c r="D54" s="161"/>
      <c r="E54" s="161"/>
      <c r="F54" s="162"/>
      <c r="G54" s="80" t="s">
        <v>112</v>
      </c>
      <c r="H54" s="40">
        <v>0</v>
      </c>
      <c r="I54" s="41">
        <v>1</v>
      </c>
      <c r="J54" s="42">
        <f t="shared" si="3"/>
        <v>0</v>
      </c>
      <c r="K54" s="43">
        <v>0.33</v>
      </c>
      <c r="L54" s="44"/>
      <c r="M54" s="45">
        <f t="shared" si="4"/>
        <v>0</v>
      </c>
      <c r="N54" s="41"/>
      <c r="O54" s="46"/>
      <c r="P54" s="47"/>
      <c r="Q54" s="48"/>
      <c r="R54" s="49">
        <f t="shared" si="2"/>
        <v>0</v>
      </c>
      <c r="S54" s="50">
        <v>33</v>
      </c>
      <c r="T54" s="44">
        <f>M54-S54</f>
        <v>-33</v>
      </c>
      <c r="W54" s="4"/>
      <c r="X54" s="4"/>
      <c r="Y54" s="31"/>
      <c r="Z54" s="4"/>
      <c r="AA54" s="4"/>
    </row>
    <row r="55" spans="1:27" s="50" customFormat="1" ht="45" customHeight="1">
      <c r="A55" s="75" t="s">
        <v>113</v>
      </c>
      <c r="B55" s="90" t="s">
        <v>114</v>
      </c>
      <c r="C55" s="91"/>
      <c r="D55" s="91"/>
      <c r="E55" s="91"/>
      <c r="F55" s="92"/>
      <c r="G55" s="80" t="s">
        <v>115</v>
      </c>
      <c r="H55" s="40">
        <v>20</v>
      </c>
      <c r="I55" s="41">
        <v>1</v>
      </c>
      <c r="J55" s="42">
        <f t="shared" si="3"/>
        <v>20</v>
      </c>
      <c r="K55" s="43">
        <v>0.16600000000000001</v>
      </c>
      <c r="L55" s="44"/>
      <c r="M55" s="45">
        <f t="shared" si="4"/>
        <v>3.3200000000000003</v>
      </c>
      <c r="N55" s="41"/>
      <c r="O55" s="46"/>
      <c r="P55" s="47"/>
      <c r="Q55" s="48"/>
      <c r="R55" s="49">
        <f t="shared" si="2"/>
        <v>0</v>
      </c>
      <c r="S55" s="50">
        <v>3</v>
      </c>
      <c r="T55" s="44">
        <f>M55-S55</f>
        <v>0.32000000000000028</v>
      </c>
      <c r="W55" s="4"/>
      <c r="X55" s="4"/>
      <c r="Y55" s="31"/>
      <c r="Z55" s="4"/>
      <c r="AA55" s="4"/>
    </row>
    <row r="56" spans="1:27" s="50" customFormat="1" ht="45" customHeight="1">
      <c r="A56" s="75" t="s">
        <v>113</v>
      </c>
      <c r="B56" s="90" t="s">
        <v>116</v>
      </c>
      <c r="C56" s="91"/>
      <c r="D56" s="91"/>
      <c r="E56" s="91"/>
      <c r="F56" s="92"/>
      <c r="G56" s="80" t="s">
        <v>115</v>
      </c>
      <c r="H56" s="40">
        <v>10</v>
      </c>
      <c r="I56" s="41">
        <v>1</v>
      </c>
      <c r="J56" s="42">
        <f t="shared" ref="J56:J64" si="5">SUM(H56*I56)</f>
        <v>10</v>
      </c>
      <c r="K56" s="43">
        <v>0.16600000000000001</v>
      </c>
      <c r="L56" s="44"/>
      <c r="M56" s="45">
        <f t="shared" si="4"/>
        <v>1.6600000000000001</v>
      </c>
      <c r="N56" s="41"/>
      <c r="O56" s="46"/>
      <c r="P56" s="47"/>
      <c r="Q56" s="48"/>
      <c r="R56" s="49">
        <f t="shared" si="2"/>
        <v>0</v>
      </c>
      <c r="S56" s="50">
        <v>0</v>
      </c>
      <c r="T56" s="44">
        <f>M56-S56</f>
        <v>1.6600000000000001</v>
      </c>
      <c r="W56" s="4"/>
      <c r="X56" s="4"/>
      <c r="Y56" s="31"/>
      <c r="Z56" s="4"/>
      <c r="AA56" s="4"/>
    </row>
    <row r="57" spans="1:27" s="50" customFormat="1" ht="45" customHeight="1">
      <c r="A57" s="75" t="s">
        <v>117</v>
      </c>
      <c r="B57" s="90" t="s">
        <v>118</v>
      </c>
      <c r="C57" s="91"/>
      <c r="D57" s="91"/>
      <c r="E57" s="91"/>
      <c r="F57" s="92"/>
      <c r="G57" s="80" t="s">
        <v>119</v>
      </c>
      <c r="H57" s="40">
        <v>0</v>
      </c>
      <c r="I57" s="41">
        <v>1</v>
      </c>
      <c r="J57" s="42">
        <f t="shared" si="5"/>
        <v>0</v>
      </c>
      <c r="K57" s="43">
        <v>0.25</v>
      </c>
      <c r="L57" s="44"/>
      <c r="M57" s="45">
        <f t="shared" si="4"/>
        <v>0</v>
      </c>
      <c r="N57" s="41"/>
      <c r="O57" s="46"/>
      <c r="P57" s="47"/>
      <c r="Q57" s="48"/>
      <c r="R57" s="49">
        <f t="shared" si="2"/>
        <v>0</v>
      </c>
      <c r="S57" s="50">
        <v>0</v>
      </c>
      <c r="T57" s="44">
        <f>M57-S57</f>
        <v>0</v>
      </c>
      <c r="W57" s="4"/>
      <c r="X57" s="4"/>
      <c r="Y57" s="31"/>
      <c r="Z57" s="4"/>
      <c r="AA57" s="4"/>
    </row>
    <row r="58" spans="1:27" s="50" customFormat="1" ht="45" customHeight="1">
      <c r="A58" s="75" t="s">
        <v>117</v>
      </c>
      <c r="B58" s="90" t="s">
        <v>120</v>
      </c>
      <c r="C58" s="91"/>
      <c r="D58" s="91"/>
      <c r="E58" s="91"/>
      <c r="F58" s="92"/>
      <c r="G58" s="80" t="s">
        <v>121</v>
      </c>
      <c r="H58" s="40">
        <v>0</v>
      </c>
      <c r="I58" s="41">
        <v>1</v>
      </c>
      <c r="J58" s="42">
        <f t="shared" si="5"/>
        <v>0</v>
      </c>
      <c r="K58" s="43">
        <v>0</v>
      </c>
      <c r="L58" s="44"/>
      <c r="M58" s="45">
        <f t="shared" si="4"/>
        <v>0</v>
      </c>
      <c r="N58" s="41"/>
      <c r="O58" s="46"/>
      <c r="P58" s="47"/>
      <c r="Q58" s="48"/>
      <c r="R58" s="49">
        <f t="shared" si="2"/>
        <v>0</v>
      </c>
      <c r="S58" s="50">
        <v>0</v>
      </c>
      <c r="T58" s="44">
        <f>M58-S58</f>
        <v>0</v>
      </c>
      <c r="W58" s="4"/>
      <c r="X58" s="4"/>
      <c r="Y58" s="31"/>
      <c r="Z58" s="4"/>
      <c r="AA58" s="4"/>
    </row>
    <row r="59" spans="1:27" s="50" customFormat="1" ht="45" customHeight="1">
      <c r="A59" s="75" t="s">
        <v>122</v>
      </c>
      <c r="B59" s="90" t="s">
        <v>123</v>
      </c>
      <c r="C59" s="91"/>
      <c r="D59" s="91"/>
      <c r="E59" s="91"/>
      <c r="F59" s="92"/>
      <c r="G59" s="80" t="s">
        <v>124</v>
      </c>
      <c r="H59" s="40">
        <v>500</v>
      </c>
      <c r="I59" s="41">
        <v>1</v>
      </c>
      <c r="J59" s="42">
        <f t="shared" si="5"/>
        <v>500</v>
      </c>
      <c r="K59" s="43">
        <v>0.25</v>
      </c>
      <c r="L59" s="44"/>
      <c r="M59" s="45">
        <f t="shared" si="4"/>
        <v>125</v>
      </c>
      <c r="N59" s="41"/>
      <c r="O59" s="46"/>
      <c r="P59" s="47"/>
      <c r="Q59" s="48"/>
      <c r="R59" s="49">
        <f t="shared" si="2"/>
        <v>0</v>
      </c>
      <c r="S59" s="50">
        <v>125</v>
      </c>
      <c r="T59" s="44">
        <f>M59-S59</f>
        <v>0</v>
      </c>
      <c r="W59" s="4"/>
      <c r="X59" s="4"/>
      <c r="Y59" s="31"/>
      <c r="Z59" s="4"/>
      <c r="AA59" s="4"/>
    </row>
    <row r="60" spans="1:27" s="50" customFormat="1" ht="45" customHeight="1">
      <c r="A60" s="75" t="s">
        <v>125</v>
      </c>
      <c r="B60" s="90" t="s">
        <v>126</v>
      </c>
      <c r="C60" s="91"/>
      <c r="D60" s="91"/>
      <c r="E60" s="91"/>
      <c r="F60" s="92"/>
      <c r="G60" s="80" t="s">
        <v>127</v>
      </c>
      <c r="H60" s="40">
        <v>90</v>
      </c>
      <c r="I60" s="41">
        <v>1</v>
      </c>
      <c r="J60" s="42">
        <f t="shared" si="5"/>
        <v>90</v>
      </c>
      <c r="K60" s="43">
        <v>0.5</v>
      </c>
      <c r="L60" s="44"/>
      <c r="M60" s="45">
        <f t="shared" si="4"/>
        <v>45</v>
      </c>
      <c r="N60" s="41"/>
      <c r="O60" s="46"/>
      <c r="P60" s="47"/>
      <c r="Q60" s="48"/>
      <c r="R60" s="49">
        <f t="shared" si="2"/>
        <v>0</v>
      </c>
      <c r="S60" s="50">
        <v>0</v>
      </c>
      <c r="T60" s="44">
        <f>M60-S60</f>
        <v>45</v>
      </c>
      <c r="W60" s="4"/>
      <c r="X60" s="4"/>
      <c r="Y60" s="31"/>
      <c r="Z60" s="4"/>
      <c r="AA60" s="4"/>
    </row>
    <row r="61" spans="1:27" s="50" customFormat="1" ht="45" customHeight="1">
      <c r="A61" s="75" t="s">
        <v>125</v>
      </c>
      <c r="B61" s="90" t="s">
        <v>128</v>
      </c>
      <c r="C61" s="91"/>
      <c r="D61" s="91"/>
      <c r="E61" s="91"/>
      <c r="F61" s="92"/>
      <c r="G61" s="80" t="s">
        <v>129</v>
      </c>
      <c r="H61" s="40">
        <v>250</v>
      </c>
      <c r="I61" s="41">
        <v>1</v>
      </c>
      <c r="J61" s="42">
        <f t="shared" si="5"/>
        <v>250</v>
      </c>
      <c r="K61" s="43">
        <v>0.5</v>
      </c>
      <c r="L61" s="44"/>
      <c r="M61" s="45">
        <f t="shared" si="4"/>
        <v>125</v>
      </c>
      <c r="N61" s="41"/>
      <c r="O61" s="46"/>
      <c r="P61" s="47"/>
      <c r="Q61" s="48"/>
      <c r="R61" s="49">
        <f t="shared" si="2"/>
        <v>0</v>
      </c>
      <c r="S61" s="50">
        <v>0</v>
      </c>
      <c r="T61" s="44">
        <f>M61-S61</f>
        <v>125</v>
      </c>
      <c r="W61" s="4"/>
      <c r="X61" s="4"/>
      <c r="Y61" s="31"/>
      <c r="Z61" s="4"/>
      <c r="AA61" s="4"/>
    </row>
    <row r="62" spans="1:27" s="50" customFormat="1" ht="45" customHeight="1">
      <c r="A62" s="75" t="s">
        <v>125</v>
      </c>
      <c r="B62" s="90" t="s">
        <v>130</v>
      </c>
      <c r="C62" s="91"/>
      <c r="D62" s="91"/>
      <c r="E62" s="91"/>
      <c r="F62" s="92"/>
      <c r="G62" s="80" t="s">
        <v>131</v>
      </c>
      <c r="H62" s="40">
        <v>400</v>
      </c>
      <c r="I62" s="41">
        <v>1</v>
      </c>
      <c r="J62" s="42">
        <f t="shared" si="5"/>
        <v>400</v>
      </c>
      <c r="K62" s="43">
        <v>0.5</v>
      </c>
      <c r="L62" s="44"/>
      <c r="M62" s="45">
        <f t="shared" si="4"/>
        <v>200</v>
      </c>
      <c r="N62" s="41"/>
      <c r="O62" s="46"/>
      <c r="P62" s="47"/>
      <c r="Q62" s="48"/>
      <c r="R62" s="49">
        <f t="shared" si="2"/>
        <v>0</v>
      </c>
      <c r="S62" s="50">
        <v>200</v>
      </c>
      <c r="T62" s="44">
        <f>M62-S62</f>
        <v>0</v>
      </c>
      <c r="W62" s="4"/>
      <c r="X62" s="4"/>
      <c r="Y62" s="31"/>
      <c r="Z62" s="4"/>
      <c r="AA62" s="4"/>
    </row>
    <row r="63" spans="1:27" s="50" customFormat="1" ht="45" customHeight="1">
      <c r="A63" s="76" t="s">
        <v>132</v>
      </c>
      <c r="B63" s="93" t="s">
        <v>133</v>
      </c>
      <c r="C63" s="94"/>
      <c r="D63" s="94"/>
      <c r="E63" s="94"/>
      <c r="F63" s="95"/>
      <c r="G63" s="52" t="s">
        <v>134</v>
      </c>
      <c r="H63" s="40">
        <v>100</v>
      </c>
      <c r="I63" s="41">
        <v>1</v>
      </c>
      <c r="J63" s="42">
        <f t="shared" si="5"/>
        <v>100</v>
      </c>
      <c r="K63" s="43">
        <v>0.16600000000000001</v>
      </c>
      <c r="L63" s="44"/>
      <c r="M63" s="45">
        <f t="shared" si="4"/>
        <v>16.600000000000001</v>
      </c>
      <c r="N63" s="41"/>
      <c r="O63" s="46"/>
      <c r="P63" s="47"/>
      <c r="Q63" s="48"/>
      <c r="R63" s="49">
        <f t="shared" si="2"/>
        <v>0</v>
      </c>
      <c r="S63" s="50">
        <v>0</v>
      </c>
      <c r="T63" s="44">
        <f>M63-S63</f>
        <v>16.600000000000001</v>
      </c>
      <c r="W63" s="4"/>
      <c r="X63" s="4"/>
      <c r="Y63" s="31"/>
      <c r="Z63" s="4"/>
      <c r="AA63" s="4"/>
    </row>
    <row r="64" spans="1:27" s="50" customFormat="1" ht="45" customHeight="1">
      <c r="A64" s="75" t="s">
        <v>135</v>
      </c>
      <c r="B64" s="90" t="s">
        <v>136</v>
      </c>
      <c r="C64" s="91"/>
      <c r="D64" s="91"/>
      <c r="E64" s="91"/>
      <c r="F64" s="92"/>
      <c r="G64" s="80" t="s">
        <v>137</v>
      </c>
      <c r="H64" s="40">
        <v>400</v>
      </c>
      <c r="I64" s="41">
        <v>1</v>
      </c>
      <c r="J64" s="42">
        <f t="shared" si="5"/>
        <v>400</v>
      </c>
      <c r="K64" s="43">
        <v>0.5</v>
      </c>
      <c r="L64" s="44"/>
      <c r="M64" s="45">
        <f t="shared" si="4"/>
        <v>200</v>
      </c>
      <c r="N64" s="41"/>
      <c r="O64" s="46"/>
      <c r="P64" s="47"/>
      <c r="Q64" s="48"/>
      <c r="R64" s="49">
        <f t="shared" si="2"/>
        <v>0</v>
      </c>
      <c r="S64" s="50">
        <v>200</v>
      </c>
      <c r="T64" s="44">
        <f>M64-S64</f>
        <v>0</v>
      </c>
      <c r="W64" s="4"/>
      <c r="X64" s="4"/>
      <c r="Y64" s="31"/>
      <c r="Z64" s="4"/>
      <c r="AA64" s="4"/>
    </row>
    <row r="65" spans="1:27" s="50" customFormat="1" ht="45" customHeight="1">
      <c r="A65" s="75" t="s">
        <v>138</v>
      </c>
      <c r="B65" s="90" t="s">
        <v>139</v>
      </c>
      <c r="C65" s="91"/>
      <c r="D65" s="91"/>
      <c r="E65" s="91"/>
      <c r="F65" s="92"/>
      <c r="G65" s="80" t="s">
        <v>137</v>
      </c>
      <c r="H65" s="40">
        <v>400</v>
      </c>
      <c r="I65" s="41">
        <v>1</v>
      </c>
      <c r="J65" s="42">
        <f t="shared" si="3"/>
        <v>400</v>
      </c>
      <c r="K65" s="43">
        <v>0.25</v>
      </c>
      <c r="L65" s="44"/>
      <c r="M65" s="45">
        <f t="shared" si="4"/>
        <v>100</v>
      </c>
      <c r="N65" s="41"/>
      <c r="O65" s="46"/>
      <c r="P65" s="47"/>
      <c r="Q65" s="48"/>
      <c r="R65" s="49">
        <f t="shared" si="2"/>
        <v>0</v>
      </c>
      <c r="S65" s="50">
        <v>100</v>
      </c>
      <c r="T65" s="44">
        <f>M65-S65</f>
        <v>0</v>
      </c>
      <c r="W65" s="4"/>
      <c r="X65" s="4"/>
      <c r="Y65" s="31"/>
      <c r="Z65" s="4"/>
      <c r="AA65" s="4"/>
    </row>
    <row r="66" spans="1:27" s="50" customFormat="1" ht="45" customHeight="1">
      <c r="A66" s="75" t="s">
        <v>140</v>
      </c>
      <c r="B66" s="90" t="s">
        <v>141</v>
      </c>
      <c r="C66" s="91"/>
      <c r="D66" s="91"/>
      <c r="E66" s="91"/>
      <c r="F66" s="92"/>
      <c r="G66" s="80" t="s">
        <v>137</v>
      </c>
      <c r="H66" s="40">
        <v>10</v>
      </c>
      <c r="I66" s="41">
        <v>1</v>
      </c>
      <c r="J66" s="42">
        <f t="shared" si="3"/>
        <v>10</v>
      </c>
      <c r="K66" s="43">
        <v>0.25</v>
      </c>
      <c r="L66" s="44"/>
      <c r="M66" s="45">
        <f t="shared" si="4"/>
        <v>2.5</v>
      </c>
      <c r="N66" s="41"/>
      <c r="O66" s="46"/>
      <c r="P66" s="47"/>
      <c r="Q66" s="48"/>
      <c r="R66" s="49">
        <f t="shared" si="2"/>
        <v>0</v>
      </c>
      <c r="S66" s="50">
        <v>0</v>
      </c>
      <c r="T66" s="44">
        <f>M66-S66</f>
        <v>2.5</v>
      </c>
      <c r="W66" s="4"/>
      <c r="X66" s="4"/>
      <c r="Y66" s="31"/>
      <c r="Z66" s="4"/>
      <c r="AA66" s="4"/>
    </row>
    <row r="67" spans="1:27" s="50" customFormat="1" ht="45" customHeight="1">
      <c r="A67" s="75" t="s">
        <v>142</v>
      </c>
      <c r="B67" s="90" t="s">
        <v>143</v>
      </c>
      <c r="C67" s="91"/>
      <c r="D67" s="91"/>
      <c r="E67" s="91"/>
      <c r="F67" s="92"/>
      <c r="G67" s="80" t="s">
        <v>137</v>
      </c>
      <c r="H67" s="40">
        <v>3</v>
      </c>
      <c r="I67" s="41">
        <v>1</v>
      </c>
      <c r="J67" s="42">
        <f t="shared" si="3"/>
        <v>3</v>
      </c>
      <c r="K67" s="43">
        <v>0.16600000000000001</v>
      </c>
      <c r="L67" s="44"/>
      <c r="M67" s="45">
        <f t="shared" si="4"/>
        <v>0.498</v>
      </c>
      <c r="N67" s="41"/>
      <c r="O67" s="46"/>
      <c r="P67" s="47"/>
      <c r="Q67" s="48"/>
      <c r="R67" s="49">
        <f t="shared" si="2"/>
        <v>0</v>
      </c>
      <c r="S67" s="50">
        <v>0</v>
      </c>
      <c r="T67" s="44">
        <f>M67-S67</f>
        <v>0.498</v>
      </c>
      <c r="W67" s="4"/>
      <c r="X67" s="4"/>
      <c r="Y67" s="31"/>
      <c r="Z67" s="4"/>
      <c r="AA67" s="4"/>
    </row>
    <row r="68" spans="1:27" s="50" customFormat="1" ht="45" customHeight="1">
      <c r="A68" s="75" t="s">
        <v>142</v>
      </c>
      <c r="B68" s="90" t="s">
        <v>144</v>
      </c>
      <c r="C68" s="91"/>
      <c r="D68" s="91"/>
      <c r="E68" s="91"/>
      <c r="F68" s="92"/>
      <c r="G68" s="80" t="s">
        <v>137</v>
      </c>
      <c r="H68" s="40">
        <v>10</v>
      </c>
      <c r="I68" s="41">
        <v>1</v>
      </c>
      <c r="J68" s="42">
        <f t="shared" ref="J68" si="6">SUM(H68*I68)</f>
        <v>10</v>
      </c>
      <c r="K68" s="43">
        <v>0.25</v>
      </c>
      <c r="L68" s="44"/>
      <c r="M68" s="45">
        <f t="shared" si="4"/>
        <v>2.5</v>
      </c>
      <c r="N68" s="41"/>
      <c r="O68" s="46"/>
      <c r="P68" s="47"/>
      <c r="Q68" s="48"/>
      <c r="R68" s="49">
        <f t="shared" si="2"/>
        <v>0</v>
      </c>
      <c r="S68" s="50">
        <v>3</v>
      </c>
      <c r="T68" s="44">
        <f>M68-S68</f>
        <v>-0.5</v>
      </c>
      <c r="W68" s="4"/>
      <c r="X68" s="4"/>
      <c r="Y68" s="31"/>
      <c r="Z68" s="4"/>
      <c r="AA68" s="4"/>
    </row>
    <row r="69" spans="1:27" s="50" customFormat="1" ht="45" customHeight="1">
      <c r="A69" s="75" t="s">
        <v>145</v>
      </c>
      <c r="B69" s="90" t="s">
        <v>146</v>
      </c>
      <c r="C69" s="91"/>
      <c r="D69" s="91"/>
      <c r="E69" s="91"/>
      <c r="F69" s="92"/>
      <c r="G69" s="80" t="s">
        <v>137</v>
      </c>
      <c r="H69" s="40">
        <v>3200</v>
      </c>
      <c r="I69" s="41">
        <v>1</v>
      </c>
      <c r="J69" s="42">
        <f t="shared" si="3"/>
        <v>3200</v>
      </c>
      <c r="K69" s="43">
        <v>0.25</v>
      </c>
      <c r="L69" s="44"/>
      <c r="M69" s="45">
        <f t="shared" si="4"/>
        <v>800</v>
      </c>
      <c r="N69" s="41"/>
      <c r="O69" s="46"/>
      <c r="P69" s="47"/>
      <c r="Q69" s="48"/>
      <c r="R69" s="49">
        <f t="shared" si="2"/>
        <v>0</v>
      </c>
      <c r="S69" s="50">
        <v>808</v>
      </c>
      <c r="T69" s="44">
        <f>M69-S69</f>
        <v>-8</v>
      </c>
      <c r="W69" s="4"/>
      <c r="X69" s="4"/>
      <c r="Y69" s="31"/>
      <c r="Z69" s="4"/>
      <c r="AA69" s="4"/>
    </row>
    <row r="70" spans="1:27" s="50" customFormat="1" ht="45" customHeight="1">
      <c r="A70" s="75" t="s">
        <v>147</v>
      </c>
      <c r="B70" s="90" t="s">
        <v>148</v>
      </c>
      <c r="C70" s="91"/>
      <c r="D70" s="91"/>
      <c r="E70" s="91"/>
      <c r="F70" s="92"/>
      <c r="G70" s="80" t="s">
        <v>137</v>
      </c>
      <c r="H70" s="40">
        <v>3200</v>
      </c>
      <c r="I70" s="41">
        <v>1</v>
      </c>
      <c r="J70" s="42">
        <f t="shared" si="3"/>
        <v>3200</v>
      </c>
      <c r="K70" s="43">
        <v>0.25</v>
      </c>
      <c r="L70" s="44"/>
      <c r="M70" s="45">
        <f t="shared" si="4"/>
        <v>800</v>
      </c>
      <c r="N70" s="41"/>
      <c r="O70" s="46"/>
      <c r="P70" s="47"/>
      <c r="Q70" s="48"/>
      <c r="R70" s="49">
        <f t="shared" si="2"/>
        <v>0</v>
      </c>
      <c r="S70" s="50">
        <v>1626</v>
      </c>
      <c r="T70" s="44">
        <f>M70-S70</f>
        <v>-826</v>
      </c>
      <c r="W70" s="4"/>
      <c r="X70" s="4"/>
      <c r="Y70" s="31"/>
      <c r="Z70" s="4"/>
      <c r="AA70" s="4"/>
    </row>
    <row r="71" spans="1:27" s="50" customFormat="1" ht="45" customHeight="1">
      <c r="A71" s="75" t="s">
        <v>149</v>
      </c>
      <c r="B71" s="90" t="s">
        <v>150</v>
      </c>
      <c r="C71" s="91"/>
      <c r="D71" s="91"/>
      <c r="E71" s="91"/>
      <c r="F71" s="92"/>
      <c r="G71" s="80" t="s">
        <v>137</v>
      </c>
      <c r="H71" s="40">
        <v>16000</v>
      </c>
      <c r="I71" s="41">
        <v>1</v>
      </c>
      <c r="J71" s="42">
        <f t="shared" si="3"/>
        <v>16000</v>
      </c>
      <c r="K71" s="43">
        <v>0.25</v>
      </c>
      <c r="L71" s="44"/>
      <c r="M71" s="45">
        <f t="shared" si="4"/>
        <v>4000</v>
      </c>
      <c r="N71" s="41"/>
      <c r="O71" s="46"/>
      <c r="P71" s="47"/>
      <c r="Q71" s="48"/>
      <c r="R71" s="49">
        <f t="shared" si="2"/>
        <v>0</v>
      </c>
      <c r="S71" s="50">
        <v>2706</v>
      </c>
      <c r="T71" s="44">
        <f>M71-S71</f>
        <v>1294</v>
      </c>
      <c r="W71" s="4"/>
      <c r="X71" s="4"/>
      <c r="Y71" s="31"/>
      <c r="Z71" s="4"/>
      <c r="AA71" s="4"/>
    </row>
    <row r="72" spans="1:27" s="50" customFormat="1" ht="45" customHeight="1">
      <c r="A72" s="76" t="s">
        <v>151</v>
      </c>
      <c r="B72" s="93" t="s">
        <v>152</v>
      </c>
      <c r="C72" s="94"/>
      <c r="D72" s="94"/>
      <c r="E72" s="94"/>
      <c r="F72" s="95"/>
      <c r="G72" s="52" t="s">
        <v>137</v>
      </c>
      <c r="H72" s="40">
        <v>1500</v>
      </c>
      <c r="I72" s="41">
        <v>1</v>
      </c>
      <c r="J72" s="42">
        <f t="shared" si="3"/>
        <v>1500</v>
      </c>
      <c r="K72" s="43">
        <v>0.25</v>
      </c>
      <c r="L72" s="44"/>
      <c r="M72" s="45">
        <f t="shared" si="4"/>
        <v>375</v>
      </c>
      <c r="N72" s="41"/>
      <c r="O72" s="46"/>
      <c r="P72" s="47"/>
      <c r="Q72" s="48"/>
      <c r="R72" s="49">
        <f t="shared" si="2"/>
        <v>0</v>
      </c>
      <c r="S72" s="50">
        <v>281</v>
      </c>
      <c r="T72" s="44">
        <f>M72-S72</f>
        <v>94</v>
      </c>
      <c r="W72" s="4"/>
      <c r="X72" s="4"/>
      <c r="Y72" s="31"/>
      <c r="Z72" s="4"/>
      <c r="AA72" s="4"/>
    </row>
    <row r="73" spans="1:27" s="50" customFormat="1" ht="45" customHeight="1">
      <c r="A73" s="51">
        <v>1436.4</v>
      </c>
      <c r="B73" s="90" t="s">
        <v>153</v>
      </c>
      <c r="C73" s="91"/>
      <c r="D73" s="91"/>
      <c r="E73" s="91"/>
      <c r="F73" s="92"/>
      <c r="G73" s="80" t="s">
        <v>64</v>
      </c>
      <c r="H73" s="40">
        <v>2518</v>
      </c>
      <c r="I73" s="41">
        <v>1</v>
      </c>
      <c r="J73" s="42">
        <f t="shared" si="3"/>
        <v>2518</v>
      </c>
      <c r="K73" s="43">
        <v>1</v>
      </c>
      <c r="L73" s="45">
        <f t="shared" si="4"/>
        <v>2518</v>
      </c>
      <c r="M73" s="45"/>
      <c r="N73" s="41"/>
      <c r="O73" s="46"/>
      <c r="P73" s="47"/>
      <c r="Q73" s="48"/>
      <c r="R73" s="49">
        <f t="shared" si="2"/>
        <v>0</v>
      </c>
      <c r="T73" s="44">
        <f>M73-S73</f>
        <v>0</v>
      </c>
      <c r="W73" s="4"/>
      <c r="X73" s="4"/>
      <c r="Y73" s="31"/>
      <c r="Z73" s="4"/>
      <c r="AA73" s="4"/>
    </row>
    <row r="74" spans="1:27" s="50" customFormat="1" ht="35.1" customHeight="1">
      <c r="A74" s="51">
        <v>1436.4</v>
      </c>
      <c r="B74" s="90" t="s">
        <v>154</v>
      </c>
      <c r="C74" s="91"/>
      <c r="D74" s="91"/>
      <c r="E74" s="91"/>
      <c r="F74" s="92"/>
      <c r="G74" s="80" t="s">
        <v>88</v>
      </c>
      <c r="H74" s="40">
        <v>2518</v>
      </c>
      <c r="I74" s="41">
        <v>1</v>
      </c>
      <c r="J74" s="42">
        <f t="shared" si="3"/>
        <v>2518</v>
      </c>
      <c r="K74" s="43">
        <v>1</v>
      </c>
      <c r="L74" s="45">
        <f>SUM(J74*K74)</f>
        <v>2518</v>
      </c>
      <c r="N74" s="41"/>
      <c r="O74" s="46"/>
      <c r="P74" s="47"/>
      <c r="Q74" s="48"/>
      <c r="R74" s="49">
        <f>SUM(L74*Q74)</f>
        <v>0</v>
      </c>
      <c r="T74" s="44">
        <f>M74-S74</f>
        <v>0</v>
      </c>
      <c r="V74" s="4"/>
      <c r="W74" s="4"/>
      <c r="X74" s="4"/>
      <c r="Y74" s="31"/>
      <c r="Z74" s="4"/>
      <c r="AA74" s="4"/>
    </row>
    <row r="75" spans="1:27" ht="20.100000000000001" customHeight="1" thickBot="1">
      <c r="A75" s="53"/>
      <c r="B75" s="158" t="s">
        <v>155</v>
      </c>
      <c r="C75" s="159"/>
      <c r="D75" s="159"/>
      <c r="E75" s="159"/>
      <c r="F75" s="160"/>
      <c r="G75" s="54"/>
      <c r="H75" s="55"/>
      <c r="I75" s="56"/>
      <c r="J75" s="56">
        <f>SUM(J20:J74)</f>
        <v>153976</v>
      </c>
      <c r="K75" s="57"/>
      <c r="L75" s="56">
        <f>SUM(L20:L37)</f>
        <v>0</v>
      </c>
      <c r="M75" s="56">
        <f>SUM(M20:M74)</f>
        <v>158263.15399999998</v>
      </c>
      <c r="N75" s="57"/>
      <c r="O75" s="57"/>
      <c r="P75" s="58">
        <f>SUM(P20:P74)</f>
        <v>0</v>
      </c>
      <c r="Q75" s="59"/>
      <c r="R75" s="60">
        <f>SUM(R20:R74)</f>
        <v>0</v>
      </c>
      <c r="T75" s="44">
        <f>SUM(T20:T74)</f>
        <v>8837.1539999999986</v>
      </c>
      <c r="U75" s="44"/>
      <c r="V75" s="50"/>
      <c r="W75" s="50"/>
      <c r="X75" s="50"/>
      <c r="Y75" s="61"/>
      <c r="Z75" s="50"/>
    </row>
    <row r="76" spans="1:27" ht="19.5" customHeight="1" thickBot="1">
      <c r="A76" s="62"/>
      <c r="B76" s="155" t="s">
        <v>156</v>
      </c>
      <c r="C76" s="156"/>
      <c r="D76" s="156"/>
      <c r="E76" s="156"/>
      <c r="F76" s="157"/>
      <c r="G76" s="63"/>
      <c r="H76" s="64"/>
      <c r="I76" s="65"/>
      <c r="J76" s="65">
        <f>SUM(J75)</f>
        <v>153976</v>
      </c>
      <c r="K76" s="66"/>
      <c r="L76" s="65">
        <f>SUM(L75)</f>
        <v>0</v>
      </c>
      <c r="M76" s="65">
        <f>SUM(M75)</f>
        <v>158263.15399999998</v>
      </c>
      <c r="N76" s="57"/>
      <c r="O76" s="66"/>
      <c r="P76" s="67">
        <f>SUM(P75)</f>
        <v>0</v>
      </c>
      <c r="Q76" s="68"/>
      <c r="R76" s="69">
        <f>SUM(R75)</f>
        <v>0</v>
      </c>
      <c r="U76" s="44"/>
      <c r="Y76" s="31"/>
    </row>
    <row r="77" spans="1:27" ht="50.1" customHeight="1" thickBot="1">
      <c r="A77" s="152" t="s">
        <v>157</v>
      </c>
      <c r="B77" s="153"/>
      <c r="C77" s="153"/>
      <c r="D77" s="153"/>
      <c r="E77" s="153"/>
      <c r="F77" s="154"/>
      <c r="G77" s="63"/>
      <c r="H77" s="64"/>
      <c r="I77" s="65"/>
      <c r="J77" s="70">
        <f>SUM(J76+N76)</f>
        <v>153976</v>
      </c>
      <c r="K77" s="66"/>
      <c r="L77" s="71"/>
      <c r="M77" s="70">
        <f>SUM(M76+P76)</f>
        <v>158263.15399999998</v>
      </c>
      <c r="N77" s="57"/>
      <c r="O77" s="66"/>
      <c r="P77" s="67"/>
      <c r="Q77" s="66"/>
      <c r="R77" s="72"/>
    </row>
    <row r="79" spans="1:27" ht="50.25" customHeight="1">
      <c r="A79" s="88" t="s">
        <v>158</v>
      </c>
      <c r="B79" s="89"/>
      <c r="C79" s="89"/>
      <c r="D79" s="89"/>
      <c r="E79" s="89"/>
      <c r="F79" s="89"/>
      <c r="G79" s="89"/>
      <c r="H79" s="89"/>
      <c r="I79" s="89"/>
      <c r="J79" s="89"/>
      <c r="K79" s="89"/>
      <c r="L79" s="89"/>
      <c r="M79" s="89"/>
      <c r="N79" s="89"/>
      <c r="O79" s="89"/>
      <c r="P79" s="89"/>
      <c r="Q79" s="89"/>
      <c r="R79" s="89"/>
    </row>
    <row r="80" spans="1:27" ht="24" customHeight="1">
      <c r="A80" s="88" t="s">
        <v>159</v>
      </c>
      <c r="B80" s="89"/>
      <c r="C80" s="89"/>
      <c r="D80" s="89"/>
      <c r="E80" s="89"/>
      <c r="F80" s="89"/>
      <c r="G80" s="89"/>
      <c r="H80" s="89"/>
      <c r="I80" s="89"/>
      <c r="J80" s="89"/>
      <c r="K80" s="89"/>
      <c r="L80" s="89"/>
      <c r="M80" s="89"/>
      <c r="N80" s="89"/>
      <c r="O80" s="89"/>
      <c r="P80" s="89"/>
      <c r="Q80" s="89"/>
      <c r="R80" s="89"/>
    </row>
  </sheetData>
  <mergeCells count="79">
    <mergeCell ref="B74:F74"/>
    <mergeCell ref="B76:F76"/>
    <mergeCell ref="B75:F75"/>
    <mergeCell ref="B37:F37"/>
    <mergeCell ref="B73:F73"/>
    <mergeCell ref="B72:F72"/>
    <mergeCell ref="B71:F71"/>
    <mergeCell ref="B54:F54"/>
    <mergeCell ref="B38:F38"/>
    <mergeCell ref="B42:F42"/>
    <mergeCell ref="B65:F65"/>
    <mergeCell ref="B70:F70"/>
    <mergeCell ref="B53:F53"/>
    <mergeCell ref="B43:F43"/>
    <mergeCell ref="B44:F44"/>
    <mergeCell ref="Q12:R13"/>
    <mergeCell ref="B20:F20"/>
    <mergeCell ref="B19:F19"/>
    <mergeCell ref="H12:L13"/>
    <mergeCell ref="B16:F16"/>
    <mergeCell ref="L14:M14"/>
    <mergeCell ref="L15:M15"/>
    <mergeCell ref="L16:M16"/>
    <mergeCell ref="I3:N9"/>
    <mergeCell ref="N12:P13"/>
    <mergeCell ref="O5:P6"/>
    <mergeCell ref="A1:H9"/>
    <mergeCell ref="P1:P2"/>
    <mergeCell ref="I1:N1"/>
    <mergeCell ref="A10:F11"/>
    <mergeCell ref="H10:P11"/>
    <mergeCell ref="B21:F21"/>
    <mergeCell ref="B24:F24"/>
    <mergeCell ref="B26:F26"/>
    <mergeCell ref="B22:F22"/>
    <mergeCell ref="B23:F23"/>
    <mergeCell ref="B25:F25"/>
    <mergeCell ref="B27:F27"/>
    <mergeCell ref="B28:F28"/>
    <mergeCell ref="B29:F29"/>
    <mergeCell ref="B30:F30"/>
    <mergeCell ref="B31:F31"/>
    <mergeCell ref="B36:F36"/>
    <mergeCell ref="B33:F33"/>
    <mergeCell ref="B32:F32"/>
    <mergeCell ref="B34:F34"/>
    <mergeCell ref="B35:F35"/>
    <mergeCell ref="A80:R80"/>
    <mergeCell ref="B55:F55"/>
    <mergeCell ref="B66:F66"/>
    <mergeCell ref="B67:F67"/>
    <mergeCell ref="B69:F69"/>
    <mergeCell ref="B56:F56"/>
    <mergeCell ref="B57:F57"/>
    <mergeCell ref="B58:F58"/>
    <mergeCell ref="B59:F59"/>
    <mergeCell ref="B60:F60"/>
    <mergeCell ref="B61:F61"/>
    <mergeCell ref="B62:F62"/>
    <mergeCell ref="B63:F63"/>
    <mergeCell ref="B64:F64"/>
    <mergeCell ref="B68:F68"/>
    <mergeCell ref="A77:F77"/>
    <mergeCell ref="S12:U13"/>
    <mergeCell ref="S14:S19"/>
    <mergeCell ref="T14:T19"/>
    <mergeCell ref="U14:U19"/>
    <mergeCell ref="A79:R79"/>
    <mergeCell ref="B50:F50"/>
    <mergeCell ref="B51:F51"/>
    <mergeCell ref="B52:F52"/>
    <mergeCell ref="B39:F39"/>
    <mergeCell ref="B41:F41"/>
    <mergeCell ref="B40:F40"/>
    <mergeCell ref="B45:F45"/>
    <mergeCell ref="B46:F46"/>
    <mergeCell ref="B47:F47"/>
    <mergeCell ref="B48:F48"/>
    <mergeCell ref="B49:F49"/>
  </mergeCells>
  <phoneticPr fontId="0" type="noConversion"/>
  <printOptions horizontalCentered="1"/>
  <pageMargins left="0.25" right="0.25" top="0.4" bottom="0.75" header="0.5" footer="0.5"/>
  <pageSetup scale="75" orientation="landscape" r:id="rId1"/>
  <headerFooter differentOddEven="1" alignWithMargins="0">
    <oddHeader xml:space="preserve">&amp;C&amp;"Times New Roman,Bold"&amp;7USDA-FPAC-BC SUMMARY OF INFORMATION COLLECTION
&amp;RPage &amp;P of &amp;N
</oddHeader>
    <oddFooter xml:space="preserve">&amp;C&amp;"Times New Roman,Regular"&amp;6            </oddFooter>
  </headerFooter>
  <ignoredErrors>
    <ignoredError sqref="R20:R74"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FAD0BA64CDB64099B7E08FD0EE1B67" ma:contentTypeVersion="3" ma:contentTypeDescription="Create a new document." ma:contentTypeScope="" ma:versionID="a579a010488ca41071b8e603cd89f62c">
  <xsd:schema xmlns:xsd="http://www.w3.org/2001/XMLSchema" xmlns:xs="http://www.w3.org/2001/XMLSchema" xmlns:p="http://schemas.microsoft.com/office/2006/metadata/properties" xmlns:ns2="0ceaf539-5e19-42a0-86ed-7265b2f61ef8" targetNamespace="http://schemas.microsoft.com/office/2006/metadata/properties" ma:root="true" ma:fieldsID="aec7b072d59d51777e8ca2b6468ece03" ns2:_="">
    <xsd:import namespace="0ceaf539-5e19-42a0-86ed-7265b2f61ef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eaf539-5e19-42a0-86ed-7265b2f61e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7C735F6-44B0-4257-9E2E-97103004A05F}"/>
</file>

<file path=customXml/itemProps2.xml><?xml version="1.0" encoding="utf-8"?>
<ds:datastoreItem xmlns:ds="http://schemas.openxmlformats.org/officeDocument/2006/customXml" ds:itemID="{1DD455C8-ED57-49F3-907B-69F6DBA3683E}"/>
</file>

<file path=customXml/itemProps3.xml><?xml version="1.0" encoding="utf-8"?>
<ds:datastoreItem xmlns:ds="http://schemas.openxmlformats.org/officeDocument/2006/customXml" ds:itemID="{BD2BA794-B310-4D25-8C29-B7A523915CF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Yarbro, Talina - FPAC-FBC, ID</cp:lastModifiedBy>
  <cp:revision/>
  <dcterms:created xsi:type="dcterms:W3CDTF">2000-01-10T18:54:20Z</dcterms:created>
  <dcterms:modified xsi:type="dcterms:W3CDTF">2026-09-17T15:20:23Z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0x01010019FAD0BA64CDB64099B7E08FD0EE1B67</vt:lpwstr>
  </property>
</Properties>
</file>