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2DAF71A4-60DF-4F62-BB17-BF23291332A2}" xr6:coauthVersionLast="47" xr6:coauthVersionMax="47" xr10:uidLastSave="{00000000-0000-0000-0000-000000000000}"/>
  <bookViews>
    <workbookView xWindow="22130" yWindow="970" windowWidth="14400" windowHeight="7270" xr2:uid="{00000000-000D-0000-FFFF-FFFF00000000}"/>
  </bookViews>
  <sheets>
    <sheet name="Calculation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E7" i="3"/>
  <c r="G4" i="3"/>
  <c r="D4" i="3"/>
  <c r="D17" i="3"/>
  <c r="H8" i="3" s="1"/>
  <c r="C9" i="3"/>
  <c r="B11" i="3" s="1"/>
  <c r="H7" i="3" l="1"/>
  <c r="H4" i="3"/>
  <c r="I4" i="3" s="1"/>
  <c r="G7" i="3"/>
  <c r="I7" i="3" l="1"/>
  <c r="G8" i="3"/>
  <c r="G9" i="3" s="1"/>
  <c r="I8" i="3"/>
  <c r="I9" i="3" s="1"/>
  <c r="B14" i="3" s="1"/>
  <c r="E9" i="3"/>
  <c r="F9" i="3" l="1"/>
</calcChain>
</file>

<file path=xl/sharedStrings.xml><?xml version="1.0" encoding="utf-8"?>
<sst xmlns="http://schemas.openxmlformats.org/spreadsheetml/2006/main" count="38" uniqueCount="27">
  <si>
    <t>The calculations for § 171.16 are based on 2019-2021 incident data reported on DOT Form F 5800.1, available from the PHMSA Data Mart for Hazardous Materials as of 1/18/2023.  The calculations for § 171.15 are based on 2019-2021 NRC call data, available from https://nrc.uscg.mil as of 1/20/2023.</t>
  </si>
  <si>
    <t>Updated data source or new methodology for these cells</t>
  </si>
  <si>
    <t>New estimate, but derived solely from other cells</t>
  </si>
  <si>
    <t>If the cell is not yellow or orange, estimates are the same as before (see Sheet1)</t>
  </si>
  <si>
    <t>Information Collection</t>
  </si>
  <si>
    <t>Regulation</t>
  </si>
  <si>
    <t>Total Respondents</t>
  </si>
  <si>
    <t>Reponses per Respondent</t>
  </si>
  <si>
    <t>Annual Responses</t>
  </si>
  <si>
    <t>Minutes per Response</t>
  </si>
  <si>
    <t>Annual Burden Hours</t>
  </si>
  <si>
    <t>Salary Cost per Hour</t>
  </si>
  <si>
    <t>Total Salary Cost</t>
  </si>
  <si>
    <t>Annual Burden Cost</t>
  </si>
  <si>
    <t>Telephone Notifications [NRC]</t>
  </si>
  <si>
    <t>§ 171.15</t>
  </si>
  <si>
    <t>Hours per Response</t>
  </si>
  <si>
    <t>Paper Submission</t>
  </si>
  <si>
    <t>§ 171.16</t>
  </si>
  <si>
    <t>Electronic Submission</t>
  </si>
  <si>
    <t>Incident Reports</t>
  </si>
  <si>
    <t>Total Reponses</t>
  </si>
  <si>
    <t>Total Burden Hours</t>
  </si>
  <si>
    <t>OES Mean Hourly Wage</t>
  </si>
  <si>
    <t>Compensation Percentage</t>
  </si>
  <si>
    <t>Adjusted Mean Hourly Wage</t>
  </si>
  <si>
    <t xml:space="preserve">Occupation labor rates based on 2025 Occupational and Employment Statistics Survey (OES) for “53-6099 Transportation Workers, All Other.” https://data.bls.gov/oesprofile/?major_group=530000&amp;occupation=536099&amp;measure=01&amp;areas=INDUSTRY,STATE,MSA. The mean hourly wage for this occupation ($24.47) is adjusted to reflect the total costs of employee compensation based on the BLS Employer Costs for Employee Compensation Summary, which indicates that wages for civilian workers are 69% of total compensation (total hourly compensation = mean hourly wage / wage % of total compensation). https://www.bls.gov/news.release/pdf/ecec.pdf.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</si>
</sst>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0.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8" fontId="5" fillId="0" borderId="0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right"/>
    </xf>
    <xf numFmtId="6" fontId="5" fillId="0" borderId="0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4" fontId="5" fillId="0" borderId="0" xfId="0" applyNumberFormat="1" applyFont="1" applyAlignment="1">
      <alignment horizontal="center"/>
    </xf>
    <xf numFmtId="3" fontId="5" fillId="4" borderId="2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wrapText="1"/>
    </xf>
    <xf numFmtId="10" fontId="2" fillId="4" borderId="1" xfId="0" applyNumberFormat="1" applyFont="1" applyFill="1" applyBorder="1" applyAlignment="1">
      <alignment wrapText="1"/>
    </xf>
    <xf numFmtId="165" fontId="5" fillId="0" borderId="0" xfId="2" applyNumberFormat="1" applyFont="1" applyAlignment="1">
      <alignment horizontal="center"/>
    </xf>
    <xf numFmtId="164" fontId="5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right"/>
    </xf>
    <xf numFmtId="0" fontId="6" fillId="4" borderId="0" xfId="0" applyFont="1" applyFill="1" applyAlignment="1">
      <alignment horizontal="center" vertical="top" wrapText="1"/>
    </xf>
    <xf numFmtId="0" fontId="6" fillId="5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" fontId="5" fillId="4" borderId="2" xfId="0" applyNumberFormat="1" applyFont="1" applyFill="1" applyBorder="1" applyAlignment="1">
      <alignment horizontal="right"/>
    </xf>
    <xf numFmtId="8" fontId="5" fillId="5" borderId="2" xfId="0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right"/>
    </xf>
    <xf numFmtId="1" fontId="5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166" fontId="5" fillId="5" borderId="2" xfId="0" applyNumberFormat="1" applyFont="1" applyFill="1" applyBorder="1" applyAlignment="1">
      <alignment horizontal="right"/>
    </xf>
    <xf numFmtId="167" fontId="5" fillId="5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1972-F172-4A0D-9967-E43AA5409F9C}">
  <dimension ref="A1:J18"/>
  <sheetViews>
    <sheetView tabSelected="1" topLeftCell="A3" zoomScale="90" zoomScaleNormal="90" workbookViewId="0">
      <selection activeCell="D12" sqref="D12"/>
    </sheetView>
  </sheetViews>
  <sheetFormatPr defaultColWidth="8.81640625" defaultRowHeight="13" x14ac:dyDescent="0.3"/>
  <cols>
    <col min="1" max="1" width="54.1796875" style="5" customWidth="1"/>
    <col min="2" max="2" width="12.1796875" style="6" bestFit="1" customWidth="1"/>
    <col min="3" max="3" width="14" style="6" bestFit="1" customWidth="1"/>
    <col min="4" max="4" width="12.1796875" style="6" bestFit="1" customWidth="1"/>
    <col min="5" max="5" width="14.81640625" style="6" bestFit="1" customWidth="1"/>
    <col min="6" max="6" width="10" style="6" bestFit="1" customWidth="1"/>
    <col min="7" max="7" width="6.54296875" style="6" bestFit="1" customWidth="1"/>
    <col min="8" max="8" width="10" style="7" bestFit="1" customWidth="1"/>
    <col min="9" max="9" width="10.26953125" style="6" bestFit="1" customWidth="1"/>
    <col min="10" max="10" width="10.81640625" style="6" bestFit="1" customWidth="1"/>
    <col min="11" max="16384" width="8.81640625" style="6"/>
  </cols>
  <sheetData>
    <row r="1" spans="1:10" ht="67.5" x14ac:dyDescent="0.3">
      <c r="A1" s="37" t="s">
        <v>0</v>
      </c>
      <c r="C1" s="29" t="s">
        <v>1</v>
      </c>
      <c r="D1" s="30" t="s">
        <v>2</v>
      </c>
      <c r="E1" s="31" t="s">
        <v>3</v>
      </c>
    </row>
    <row r="2" spans="1:10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s="5" customFormat="1" ht="39" x14ac:dyDescent="0.3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11</v>
      </c>
      <c r="I3" s="3" t="s">
        <v>12</v>
      </c>
      <c r="J3" s="3" t="s">
        <v>13</v>
      </c>
    </row>
    <row r="4" spans="1:10" x14ac:dyDescent="0.3">
      <c r="A4" s="10" t="s">
        <v>14</v>
      </c>
      <c r="B4" s="9" t="s">
        <v>15</v>
      </c>
      <c r="C4" s="32">
        <v>180</v>
      </c>
      <c r="D4" s="35">
        <f>E4/C4</f>
        <v>4</v>
      </c>
      <c r="E4" s="32">
        <v>720</v>
      </c>
      <c r="F4" s="11">
        <v>4.8</v>
      </c>
      <c r="G4" s="35">
        <f>E4*(F4/60)</f>
        <v>57.6</v>
      </c>
      <c r="H4" s="25">
        <f>D17</f>
        <v>35.46</v>
      </c>
      <c r="I4" s="25">
        <f>G4*H4</f>
        <v>2042.4960000000001</v>
      </c>
      <c r="J4" s="28">
        <v>0</v>
      </c>
    </row>
    <row r="5" spans="1:10" s="16" customFormat="1" x14ac:dyDescent="0.3">
      <c r="A5" s="14"/>
      <c r="B5" s="15"/>
      <c r="C5" s="15"/>
      <c r="D5" s="15"/>
      <c r="H5" s="17"/>
      <c r="I5" s="8"/>
      <c r="J5" s="12"/>
    </row>
    <row r="6" spans="1:10" ht="39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16</v>
      </c>
      <c r="G6" s="3" t="s">
        <v>10</v>
      </c>
      <c r="H6" s="4" t="s">
        <v>11</v>
      </c>
      <c r="I6" s="3" t="s">
        <v>12</v>
      </c>
      <c r="J6" s="3" t="s">
        <v>13</v>
      </c>
    </row>
    <row r="7" spans="1:10" ht="14.5" customHeight="1" x14ac:dyDescent="0.3">
      <c r="A7" s="18" t="s">
        <v>17</v>
      </c>
      <c r="B7" s="41" t="s">
        <v>18</v>
      </c>
      <c r="C7" s="21">
        <v>172</v>
      </c>
      <c r="D7" s="38">
        <v>16.79</v>
      </c>
      <c r="E7" s="21">
        <f>C7*D7</f>
        <v>2887.8799999999997</v>
      </c>
      <c r="F7" s="11">
        <v>1.6</v>
      </c>
      <c r="G7" s="36">
        <f>E7*F7</f>
        <v>4620.6079999999993</v>
      </c>
      <c r="H7" s="25">
        <f>$D$17</f>
        <v>35.46</v>
      </c>
      <c r="I7" s="25">
        <f>G7*H7</f>
        <v>163846.75967999999</v>
      </c>
      <c r="J7" s="28">
        <v>0</v>
      </c>
    </row>
    <row r="8" spans="1:10" x14ac:dyDescent="0.3">
      <c r="A8" s="18" t="s">
        <v>19</v>
      </c>
      <c r="B8" s="42"/>
      <c r="C8" s="21">
        <v>166</v>
      </c>
      <c r="D8" s="38">
        <v>118.79510000000001</v>
      </c>
      <c r="E8" s="21">
        <v>19720</v>
      </c>
      <c r="F8" s="11">
        <v>0.8</v>
      </c>
      <c r="G8" s="36">
        <f>E8*F8</f>
        <v>15776</v>
      </c>
      <c r="H8" s="25">
        <f>$D$17</f>
        <v>35.46</v>
      </c>
      <c r="I8" s="25">
        <f>G8*H8</f>
        <v>559416.96</v>
      </c>
      <c r="J8" s="28">
        <v>0</v>
      </c>
    </row>
    <row r="9" spans="1:10" x14ac:dyDescent="0.3">
      <c r="A9" s="19" t="s">
        <v>20</v>
      </c>
      <c r="B9" s="43"/>
      <c r="C9" s="21">
        <f>SUM(C7:C8)</f>
        <v>338</v>
      </c>
      <c r="D9" s="39">
        <v>66.887500000000003</v>
      </c>
      <c r="E9" s="21">
        <f>SUM(E7:E8)</f>
        <v>22607.88</v>
      </c>
      <c r="F9" s="11">
        <f>G9/E9</f>
        <v>0.90219020978526066</v>
      </c>
      <c r="G9" s="36">
        <f>SUM(G7:G8)</f>
        <v>20396.608</v>
      </c>
      <c r="H9" s="28"/>
      <c r="I9" s="25">
        <f>SUM(I7:I8)</f>
        <v>723263.71967999998</v>
      </c>
      <c r="J9" s="34">
        <v>0</v>
      </c>
    </row>
    <row r="10" spans="1:10" x14ac:dyDescent="0.3">
      <c r="G10" s="20"/>
    </row>
    <row r="11" spans="1:10" x14ac:dyDescent="0.3">
      <c r="A11" s="13" t="s">
        <v>6</v>
      </c>
      <c r="B11" s="26">
        <f>SUM(C4,C9)</f>
        <v>518</v>
      </c>
      <c r="E11" s="24"/>
      <c r="H11" s="20"/>
    </row>
    <row r="12" spans="1:10" x14ac:dyDescent="0.3">
      <c r="A12" s="13" t="s">
        <v>21</v>
      </c>
      <c r="B12" s="26">
        <f>SUM(E4,E9)</f>
        <v>23327.88</v>
      </c>
      <c r="E12" s="24"/>
    </row>
    <row r="13" spans="1:10" x14ac:dyDescent="0.3">
      <c r="A13" s="13" t="s">
        <v>22</v>
      </c>
      <c r="B13" s="26">
        <v>20455</v>
      </c>
    </row>
    <row r="14" spans="1:10" x14ac:dyDescent="0.3">
      <c r="A14" s="13" t="s">
        <v>12</v>
      </c>
      <c r="B14" s="33">
        <f>SUM(I4,I9)</f>
        <v>725306.21568000002</v>
      </c>
    </row>
    <row r="15" spans="1:10" ht="13.5" thickBot="1" x14ac:dyDescent="0.35"/>
    <row r="16" spans="1:10" ht="43" thickTop="1" thickBot="1" x14ac:dyDescent="0.35">
      <c r="A16" s="1"/>
      <c r="B16" s="2" t="s">
        <v>23</v>
      </c>
      <c r="C16" s="2" t="s">
        <v>24</v>
      </c>
      <c r="D16" s="2" t="s">
        <v>25</v>
      </c>
    </row>
    <row r="17" spans="1:4" ht="182" x14ac:dyDescent="0.3">
      <c r="A17" s="1" t="s">
        <v>26</v>
      </c>
      <c r="B17" s="22">
        <v>24.47</v>
      </c>
      <c r="C17" s="23">
        <v>0.69</v>
      </c>
      <c r="D17" s="27">
        <f>ROUND(B17/C17, 2)</f>
        <v>35.46</v>
      </c>
    </row>
    <row r="18" spans="1:4" ht="13.5" thickTop="1" x14ac:dyDescent="0.3"/>
  </sheetData>
  <mergeCells count="2">
    <mergeCell ref="A2:J2"/>
    <mergeCell ref="B7:B9"/>
  </mergeCells>
  <pageMargins left="0.25" right="0.25" top="0.75" bottom="0.75" header="0.3" footer="0.3"/>
  <pageSetup orientation="landscape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ce6949-99fe-4549-b75a-2322037c47c1" xsi:nil="true"/>
    <lcf76f155ced4ddcb4097134ff3c332f xmlns="63ed583d-7590-47b9-98bc-2af72f9646ac">
      <Terms xmlns="http://schemas.microsoft.com/office/infopath/2007/PartnerControls"/>
    </lcf76f155ced4ddcb4097134ff3c332f>
    <Details xmlns="63ed583d-7590-47b9-98bc-2af72f9646a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2C590C5B0E548BBB80B30B4757BD0" ma:contentTypeVersion="23" ma:contentTypeDescription="Create a new document." ma:contentTypeScope="" ma:versionID="84e4c2143383a175b94425cdc6e4f45e">
  <xsd:schema xmlns:xsd="http://www.w3.org/2001/XMLSchema" xmlns:xs="http://www.w3.org/2001/XMLSchema" xmlns:p="http://schemas.microsoft.com/office/2006/metadata/properties" xmlns:ns2="63ed583d-7590-47b9-98bc-2af72f9646ac" xmlns:ns3="b3ce6949-99fe-4549-b75a-2322037c47c1" targetNamespace="http://schemas.microsoft.com/office/2006/metadata/properties" ma:root="true" ma:fieldsID="2761d2c23573063de576a04d91a16e98" ns2:_="" ns3:_="">
    <xsd:import namespace="63ed583d-7590-47b9-98bc-2af72f9646ac"/>
    <xsd:import namespace="b3ce6949-99fe-4549-b75a-2322037c4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d583d-7590-47b9-98bc-2af72f9646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Details" ma:index="24" nillable="true" ma:displayName="Details" ma:description="File Details" ma:format="Dropdown" ma:internalName="Detail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e6949-99fe-4549-b75a-2322037c47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733cde4-2013-41d4-a110-f16b355bebe5}" ma:internalName="TaxCatchAll" ma:showField="CatchAllData" ma:web="b3ce6949-99fe-4549-b75a-2322037c47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381ADD-BEBC-4A1D-A65C-EB700363B90C}">
  <ds:schemaRefs>
    <ds:schemaRef ds:uri="http://schemas.microsoft.com/office/2006/metadata/properties"/>
    <ds:schemaRef ds:uri="http://schemas.microsoft.com/office/infopath/2007/PartnerControls"/>
    <ds:schemaRef ds:uri="b3ce6949-99fe-4549-b75a-2322037c47c1"/>
    <ds:schemaRef ds:uri="63ed583d-7590-47b9-98bc-2af72f9646ac"/>
  </ds:schemaRefs>
</ds:datastoreItem>
</file>

<file path=customXml/itemProps2.xml><?xml version="1.0" encoding="utf-8"?>
<ds:datastoreItem xmlns:ds="http://schemas.openxmlformats.org/officeDocument/2006/customXml" ds:itemID="{59AED9FB-9B43-4194-92F1-F1048C56C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d583d-7590-47b9-98bc-2af72f9646ac"/>
    <ds:schemaRef ds:uri="b3ce6949-99fe-4549-b75a-2322037c4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59BF66-7694-44F8-AA11-CDC541D23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2026-06-17T13:55:37Z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0x010100FEB2C590C5B0E548BBB80B30B4757BD0</vt:lpwstr>
  </property>
  <property fmtid="{D5CDD505-2E9C-101B-9397-08002B2CF9AE}" pid="3" name="MediaServiceImageTags">
    <vt:lpwstr/>
  </property>
</Properties>
</file>